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gisaesp-my.sharepoint.com/personal/ccastillo_tgi_com_co/Documents/9. SOPORTE DOW JONES/2022/ANEXOS PAG WEB/"/>
    </mc:Choice>
  </mc:AlternateContent>
  <xr:revisionPtr revIDLastSave="0" documentId="8_{1D2A7704-6FFC-4D8C-AC0D-1D1AB92DF040}" xr6:coauthVersionLast="47" xr6:coauthVersionMax="47" xr10:uidLastSave="{00000000-0000-0000-0000-000000000000}"/>
  <workbookProtection workbookAlgorithmName="SHA-512" workbookHashValue="53MCzHvJctAWY80+XCBKvnl+Wu46nf4V5/m05NHBKtijkNuBFYgs1FQWL6FVk3deGPWUKPGA8D/hoNBzEpKdOg==" workbookSaltValue="Hb0wy3OxEkOOvcDWfp82nQ==" workbookSpinCount="100000" lockStructure="1"/>
  <bookViews>
    <workbookView xWindow="-120" yWindow="-120" windowWidth="20730" windowHeight="11160" tabRatio="598" firstSheet="1" activeTab="1" xr2:uid="{00000000-000D-0000-FFFF-FFFF00000000}"/>
  </bookViews>
  <sheets>
    <sheet name="Instructivo" sheetId="8" r:id="rId1"/>
    <sheet name="Matriz de Complejidad" sheetId="6" r:id="rId2"/>
    <sheet name="1. Técnica" sheetId="9" r:id="rId3"/>
    <sheet name="2. Administrativo" sheetId="15" r:id="rId4"/>
    <sheet name="3. Técnica GIC" sheetId="13" r:id="rId5"/>
    <sheet name="4. Social" sheetId="10" r:id="rId6"/>
    <sheet name="5. Ambiental" sheetId="12" r:id="rId7"/>
    <sheet name="6. SST" sheetId="16" r:id="rId8"/>
    <sheet name="Tablas" sheetId="7" r:id="rId9"/>
  </sheets>
  <definedNames>
    <definedName name="_xlnm.Print_Area" localSheetId="1">'Matriz de Complejidad'!$B$1:$G$22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6" l="1"/>
  <c r="S12" i="12"/>
  <c r="R9" i="10"/>
  <c r="M9" i="13"/>
  <c r="O8" i="15"/>
  <c r="O138" i="9"/>
  <c r="L129" i="9"/>
  <c r="N120" i="9"/>
  <c r="M111" i="9"/>
  <c r="O102" i="9"/>
  <c r="Q93" i="9"/>
  <c r="M84" i="9"/>
  <c r="R75" i="9"/>
  <c r="N66" i="9"/>
  <c r="O55" i="9"/>
  <c r="L46" i="9"/>
  <c r="N37" i="9"/>
  <c r="M28" i="9"/>
  <c r="O19" i="9"/>
  <c r="R10" i="9"/>
  <c r="D17" i="6"/>
  <c r="D16" i="6"/>
  <c r="D15" i="6"/>
  <c r="D14" i="6"/>
  <c r="D13" i="6"/>
  <c r="D12" i="6"/>
  <c r="D11" i="6"/>
  <c r="D10" i="6"/>
  <c r="D9" i="6"/>
  <c r="D8" i="6"/>
  <c r="D5" i="6"/>
  <c r="D18" i="6" l="1"/>
  <c r="D20" i="6" s="1"/>
  <c r="C22" i="6" s="1"/>
</calcChain>
</file>

<file path=xl/sharedStrings.xml><?xml version="1.0" encoding="utf-8"?>
<sst xmlns="http://schemas.openxmlformats.org/spreadsheetml/2006/main" count="765" uniqueCount="358">
  <si>
    <r>
      <rPr>
        <sz val="11"/>
        <color theme="1"/>
        <rFont val="Calibri"/>
        <family val="2"/>
        <scheme val="minor"/>
      </rPr>
      <t>Yes</t>
    </r>
  </si>
  <si>
    <r>
      <rPr>
        <sz val="11"/>
        <color theme="1"/>
        <rFont val="Calibri"/>
        <family val="2"/>
        <scheme val="minor"/>
      </rPr>
      <t>No</t>
    </r>
  </si>
  <si>
    <r>
      <rPr>
        <b/>
        <sz val="10"/>
        <color theme="1"/>
        <rFont val="Arial"/>
        <family val="2"/>
      </rPr>
      <t>SUPPLY CHAIN MANAGEMENT
MATRIX OF COMPLEXITY IN SELECTION PROCESSES</t>
    </r>
  </si>
  <si>
    <r>
      <rPr>
        <b/>
        <sz val="12"/>
        <rFont val="Arial"/>
        <family val="2"/>
      </rPr>
      <t>Criteria</t>
    </r>
  </si>
  <si>
    <r>
      <rPr>
        <sz val="10"/>
        <color theme="1"/>
        <rFont val="Arial"/>
        <family val="2"/>
      </rPr>
      <t>Contract Value</t>
    </r>
  </si>
  <si>
    <r>
      <rPr>
        <b/>
        <sz val="11"/>
        <color theme="1"/>
        <rFont val="Calibri"/>
        <family val="2"/>
        <scheme val="minor"/>
      </rPr>
      <t>Execution period</t>
    </r>
  </si>
  <si>
    <r>
      <rPr>
        <sz val="10"/>
        <color theme="1"/>
        <rFont val="Arial"/>
        <family val="2"/>
      </rPr>
      <t>Place of execution of the contract and geographical dispersion</t>
    </r>
  </si>
  <si>
    <r>
      <rPr>
        <sz val="10"/>
        <color theme="1"/>
        <rFont val="Arial"/>
        <family val="2"/>
      </rPr>
      <t>Technical complexity of the contractual object</t>
    </r>
  </si>
  <si>
    <r>
      <rPr>
        <sz val="10"/>
        <color theme="1"/>
        <rFont val="Arial"/>
        <family val="2"/>
      </rPr>
      <t>Number of people required to execute the contract</t>
    </r>
  </si>
  <si>
    <r>
      <rPr>
        <sz val="10"/>
        <color theme="1"/>
        <rFont val="Arial"/>
        <family val="2"/>
      </rPr>
      <t>Reimbursable expenses</t>
    </r>
  </si>
  <si>
    <r>
      <rPr>
        <b/>
        <sz val="11"/>
        <color theme="1"/>
        <rFont val="Calibri"/>
        <family val="2"/>
        <scheme val="minor"/>
      </rPr>
      <t>Advance payment</t>
    </r>
  </si>
  <si>
    <r>
      <rPr>
        <b/>
        <sz val="12"/>
        <rFont val="Arial"/>
        <family val="2"/>
      </rPr>
      <t>Contract complexity level</t>
    </r>
  </si>
  <si>
    <r>
      <rPr>
        <b/>
        <sz val="10"/>
        <color theme="1"/>
        <rFont val="Arial"/>
        <family val="2"/>
      </rPr>
      <t>OBJECT OF THE PROCESS</t>
    </r>
  </si>
  <si>
    <t xml:space="preserve"> </t>
  </si>
  <si>
    <r>
      <rPr>
        <b/>
        <sz val="11"/>
        <color theme="1"/>
        <rFont val="Calibri"/>
        <family val="2"/>
        <scheme val="minor"/>
      </rPr>
      <t>Contract value</t>
    </r>
  </si>
  <si>
    <r>
      <rPr>
        <sz val="11"/>
        <color theme="1"/>
        <rFont val="Calibri"/>
        <family val="2"/>
        <scheme val="minor"/>
      </rPr>
      <t>Less than 12 months</t>
    </r>
  </si>
  <si>
    <r>
      <rPr>
        <sz val="11"/>
        <color theme="1"/>
        <rFont val="Calibri"/>
        <family val="2"/>
        <scheme val="minor"/>
      </rPr>
      <t>Over 24 months</t>
    </r>
  </si>
  <si>
    <r>
      <rPr>
        <sz val="11"/>
        <rFont val="Calibri"/>
        <family val="2"/>
        <scheme val="minor"/>
      </rPr>
      <t>Select</t>
    </r>
  </si>
  <si>
    <r>
      <rPr>
        <b/>
        <sz val="11"/>
        <color theme="1"/>
        <rFont val="Calibri"/>
        <family val="2"/>
        <scheme val="minor"/>
      </rPr>
      <t xml:space="preserve">Number of people </t>
    </r>
  </si>
  <si>
    <r>
      <rPr>
        <b/>
        <sz val="11"/>
        <color theme="1"/>
        <rFont val="Calibri"/>
        <family val="2"/>
        <scheme val="minor"/>
      </rPr>
      <t>Score</t>
    </r>
  </si>
  <si>
    <r>
      <rPr>
        <b/>
        <sz val="11"/>
        <color theme="1"/>
        <rFont val="Calibri"/>
        <family val="2"/>
        <scheme val="minor"/>
      </rPr>
      <t>Reimbursable expenses</t>
    </r>
  </si>
  <si>
    <r>
      <rPr>
        <sz val="10"/>
        <color theme="1"/>
        <rFont val="Arial"/>
        <family val="2"/>
      </rPr>
      <t>Greater than 10,000 Monthly Minimum Salaries</t>
    </r>
  </si>
  <si>
    <r>
      <rPr>
        <b/>
        <sz val="10"/>
        <rFont val="Arial"/>
        <family val="2"/>
      </rPr>
      <t xml:space="preserve">Total Score </t>
    </r>
  </si>
  <si>
    <r>
      <rPr>
        <b/>
        <sz val="12"/>
        <color theme="0"/>
        <rFont val="Arial"/>
        <family val="2"/>
      </rPr>
      <t xml:space="preserve">               Description of data to be recorded in this format</t>
    </r>
  </si>
  <si>
    <r>
      <rPr>
        <b/>
        <sz val="10"/>
        <rFont val="Arial"/>
        <family val="2"/>
      </rPr>
      <t>GENERAL</t>
    </r>
  </si>
  <si>
    <r>
      <rPr>
        <b/>
        <sz val="10"/>
        <rFont val="Arial"/>
        <family val="2"/>
      </rPr>
      <t>MATRIX OF COMPLEXITY IN SELECTION PROCESSES</t>
    </r>
  </si>
  <si>
    <r>
      <rPr>
        <b/>
        <sz val="11"/>
        <rFont val="Arial"/>
        <family val="2"/>
      </rPr>
      <t>SUPPLY MANAGEMENT</t>
    </r>
  </si>
  <si>
    <r>
      <rPr>
        <sz val="10"/>
        <color theme="1"/>
        <rFont val="Arial"/>
        <family val="2"/>
      </rPr>
      <t>Copy the object of the process for which the complexity assessment is required.</t>
    </r>
  </si>
  <si>
    <r>
      <rPr>
        <b/>
        <sz val="10"/>
        <rFont val="Arial"/>
        <family val="2"/>
      </rPr>
      <t xml:space="preserve">OBJECT OF THE PROCESS: </t>
    </r>
  </si>
  <si>
    <r>
      <rPr>
        <b/>
        <sz val="10"/>
        <rFont val="Arial"/>
        <family val="2"/>
      </rPr>
      <t>CRITERIA</t>
    </r>
  </si>
  <si>
    <r>
      <rPr>
        <sz val="10"/>
        <color theme="1"/>
        <rFont val="Arial"/>
        <family val="2"/>
      </rPr>
      <t>Select from the cell the range in which the process value is located.</t>
    </r>
  </si>
  <si>
    <r>
      <rPr>
        <b/>
        <sz val="10"/>
        <rFont val="Arial"/>
        <family val="2"/>
      </rPr>
      <t>Contract supervision</t>
    </r>
  </si>
  <si>
    <r>
      <rPr>
        <sz val="10"/>
        <color theme="1"/>
        <rFont val="Arial"/>
        <family val="2"/>
      </rPr>
      <t>The purpose of the contract is the auditing of another contract.</t>
    </r>
  </si>
  <si>
    <r>
      <rPr>
        <sz val="10"/>
        <color theme="1"/>
        <rFont val="Arial"/>
        <family val="2"/>
      </rPr>
      <t>Less than 200 Monthly Minimum Salaries</t>
    </r>
  </si>
  <si>
    <r>
      <rPr>
        <sz val="11"/>
        <color theme="1"/>
        <rFont val="Calibri"/>
        <family val="2"/>
        <scheme val="minor"/>
      </rPr>
      <t>From 12 to 24 months</t>
    </r>
  </si>
  <si>
    <r>
      <rPr>
        <sz val="10"/>
        <color theme="1"/>
        <rFont val="Arial"/>
        <family val="2"/>
      </rPr>
      <t>Need to follow up on obligations of a social character</t>
    </r>
  </si>
  <si>
    <r>
      <rPr>
        <sz val="10"/>
        <color theme="1"/>
        <rFont val="Arial"/>
        <family val="2"/>
      </rPr>
      <t>Need to follow up on environmental obligations</t>
    </r>
  </si>
  <si>
    <r>
      <rPr>
        <sz val="10"/>
        <color theme="1"/>
        <rFont val="Arial"/>
        <family val="2"/>
      </rPr>
      <t>Complexity of the follow-up of OSH obligations</t>
    </r>
  </si>
  <si>
    <r>
      <rPr>
        <b/>
        <sz val="11"/>
        <color theme="1"/>
        <rFont val="Calibri"/>
        <family val="2"/>
        <scheme val="minor"/>
      </rPr>
      <t>Social Obligation</t>
    </r>
  </si>
  <si>
    <r>
      <rPr>
        <sz val="11"/>
        <color theme="1"/>
        <rFont val="Calibri"/>
        <family val="2"/>
        <scheme val="minor"/>
      </rPr>
      <t>High</t>
    </r>
  </si>
  <si>
    <r>
      <rPr>
        <sz val="11"/>
        <color theme="1"/>
        <rFont val="Calibri"/>
        <family val="2"/>
        <scheme val="minor"/>
      </rPr>
      <t>Medium</t>
    </r>
  </si>
  <si>
    <r>
      <rPr>
        <sz val="11"/>
        <color theme="1"/>
        <rFont val="Calibri"/>
        <family val="2"/>
        <scheme val="minor"/>
      </rPr>
      <t>Low</t>
    </r>
  </si>
  <si>
    <r>
      <rPr>
        <b/>
        <sz val="11"/>
        <color theme="1"/>
        <rFont val="Calibri"/>
        <family val="2"/>
        <scheme val="minor"/>
      </rPr>
      <t>Environmental Obligation</t>
    </r>
  </si>
  <si>
    <r>
      <rPr>
        <b/>
        <sz val="11"/>
        <color theme="1"/>
        <rFont val="Calibri"/>
        <family val="2"/>
        <scheme val="minor"/>
      </rPr>
      <t>OSH Obligation</t>
    </r>
  </si>
  <si>
    <r>
      <rPr>
        <sz val="11"/>
        <color theme="1"/>
        <rFont val="Calibri"/>
        <family val="2"/>
        <scheme val="minor"/>
      </rPr>
      <t>Not applicable</t>
    </r>
  </si>
  <si>
    <r>
      <rPr>
        <b/>
        <sz val="11"/>
        <color theme="1"/>
        <rFont val="Calibri"/>
        <family val="2"/>
        <scheme val="minor"/>
      </rPr>
      <t>Complexity</t>
    </r>
  </si>
  <si>
    <r>
      <rPr>
        <b/>
        <sz val="11"/>
        <color theme="1"/>
        <rFont val="Calibri"/>
        <family val="2"/>
        <scheme val="minor"/>
      </rPr>
      <t>Technical Complexity</t>
    </r>
  </si>
  <si>
    <r>
      <rPr>
        <b/>
        <sz val="11"/>
        <color theme="1"/>
        <rFont val="Calibri"/>
        <family val="2"/>
        <scheme val="minor"/>
      </rPr>
      <t>Total Score</t>
    </r>
  </si>
  <si>
    <r>
      <rPr>
        <sz val="11"/>
        <color theme="1"/>
        <rFont val="Calibri"/>
        <family val="2"/>
        <scheme val="minor"/>
      </rPr>
      <t>YES</t>
    </r>
  </si>
  <si>
    <r>
      <rPr>
        <sz val="11"/>
        <color theme="1"/>
        <rFont val="Calibri"/>
        <family val="2"/>
        <scheme val="minor"/>
      </rPr>
      <t>NO</t>
    </r>
  </si>
  <si>
    <r>
      <rPr>
        <sz val="11"/>
        <color theme="1"/>
        <rFont val="Calibri"/>
        <family val="2"/>
        <scheme val="minor"/>
      </rPr>
      <t>High</t>
    </r>
  </si>
  <si>
    <r>
      <rPr>
        <b/>
        <sz val="11"/>
        <color theme="1"/>
        <rFont val="Calibri"/>
        <family val="2"/>
        <scheme val="minor"/>
      </rPr>
      <t>From 35 to 40</t>
    </r>
  </si>
  <si>
    <r>
      <rPr>
        <sz val="11"/>
        <color theme="1"/>
        <rFont val="Calibri"/>
        <family val="2"/>
        <scheme val="minor"/>
      </rPr>
      <t>Medium</t>
    </r>
  </si>
  <si>
    <r>
      <rPr>
        <b/>
        <sz val="11"/>
        <color theme="1"/>
        <rFont val="Calibri"/>
        <family val="2"/>
        <scheme val="minor"/>
      </rPr>
      <t>From 26 to 34</t>
    </r>
  </si>
  <si>
    <r>
      <rPr>
        <sz val="11"/>
        <color theme="1"/>
        <rFont val="Calibri"/>
        <family val="2"/>
        <scheme val="minor"/>
      </rPr>
      <t>Low</t>
    </r>
  </si>
  <si>
    <r>
      <rPr>
        <b/>
        <sz val="11"/>
        <color theme="1"/>
        <rFont val="Calibri"/>
        <family val="2"/>
        <scheme val="minor"/>
      </rPr>
      <t>up to 25</t>
    </r>
  </si>
  <si>
    <r>
      <rPr>
        <b/>
        <sz val="11"/>
        <color theme="1"/>
        <rFont val="Calibri"/>
        <family val="2"/>
        <scheme val="minor"/>
      </rPr>
      <t>Field work required</t>
    </r>
  </si>
  <si>
    <r>
      <rPr>
        <b/>
        <sz val="11"/>
        <color theme="1"/>
        <rFont val="Calibri"/>
        <family val="2"/>
        <scheme val="minor"/>
      </rPr>
      <t>Field work reports will be generated</t>
    </r>
  </si>
  <si>
    <r>
      <rPr>
        <b/>
        <sz val="11"/>
        <color theme="1"/>
        <rFont val="Calibri"/>
        <family val="2"/>
        <scheme val="minor"/>
      </rPr>
      <t>Requires detailed engineering</t>
    </r>
  </si>
  <si>
    <r>
      <rPr>
        <b/>
        <sz val="11"/>
        <color theme="1"/>
        <rFont val="Calibri"/>
        <family val="2"/>
        <scheme val="minor"/>
      </rPr>
      <t>The activity will be carried out in a linear fashion</t>
    </r>
  </si>
  <si>
    <r>
      <rPr>
        <b/>
        <sz val="11"/>
        <color theme="1"/>
        <rFont val="Calibri"/>
        <family val="2"/>
        <scheme val="minor"/>
      </rPr>
      <t>The activity will be carried out in a confined area (SE).</t>
    </r>
  </si>
  <si>
    <r>
      <rPr>
        <b/>
        <sz val="11"/>
        <color theme="1"/>
        <rFont val="Calibri"/>
        <family val="2"/>
        <scheme val="minor"/>
      </rPr>
      <t>From 50 to 60</t>
    </r>
  </si>
  <si>
    <r>
      <rPr>
        <b/>
        <sz val="11"/>
        <color theme="1"/>
        <rFont val="Calibri"/>
        <family val="2"/>
        <scheme val="minor"/>
      </rPr>
      <t>From 31 to 49</t>
    </r>
  </si>
  <si>
    <r>
      <rPr>
        <b/>
        <sz val="11"/>
        <color theme="1"/>
        <rFont val="Calibri"/>
        <family val="2"/>
        <scheme val="minor"/>
      </rPr>
      <t>up to 30</t>
    </r>
  </si>
  <si>
    <r>
      <rPr>
        <b/>
        <sz val="11"/>
        <color theme="1"/>
        <rFont val="Calibri"/>
        <family val="2"/>
        <scheme val="minor"/>
      </rPr>
      <t>Type of Technology</t>
    </r>
  </si>
  <si>
    <r>
      <rPr>
        <sz val="11"/>
        <color theme="1"/>
        <rFont val="Calibri"/>
        <family val="2"/>
      </rPr>
      <t>≤ 2</t>
    </r>
  </si>
  <si>
    <r>
      <rPr>
        <sz val="11"/>
        <color theme="1"/>
        <rFont val="Calibri"/>
        <family val="2"/>
        <scheme val="minor"/>
      </rPr>
      <t>From 41 to 50</t>
    </r>
  </si>
  <si>
    <r>
      <rPr>
        <b/>
        <sz val="11"/>
        <color theme="1"/>
        <rFont val="Calibri"/>
        <family val="2"/>
        <scheme val="minor"/>
      </rPr>
      <t>From 30 to 40</t>
    </r>
  </si>
  <si>
    <r>
      <rPr>
        <b/>
        <sz val="11"/>
        <color theme="1"/>
        <rFont val="Calibri"/>
        <family val="2"/>
        <scheme val="minor"/>
      </rPr>
      <t>up to 29</t>
    </r>
  </si>
  <si>
    <r>
      <rPr>
        <b/>
        <sz val="11"/>
        <color theme="0"/>
        <rFont val="Calibri"/>
        <family val="2"/>
        <scheme val="minor"/>
      </rPr>
      <t>Supplies</t>
    </r>
  </si>
  <si>
    <r>
      <rPr>
        <b/>
        <sz val="11"/>
        <color theme="1"/>
        <rFont val="Calibri"/>
        <family val="2"/>
        <scheme val="minor"/>
      </rPr>
      <t>These are construction supplies</t>
    </r>
  </si>
  <si>
    <r>
      <rPr>
        <b/>
        <sz val="11"/>
        <color theme="1"/>
        <rFont val="Calibri"/>
        <family val="2"/>
        <scheme val="minor"/>
      </rPr>
      <t>These are supplies of equipment</t>
    </r>
  </si>
  <si>
    <r>
      <rPr>
        <b/>
        <sz val="11"/>
        <color theme="1"/>
        <rFont val="Calibri"/>
        <family val="2"/>
        <scheme val="minor"/>
      </rPr>
      <t>Domestic Supply</t>
    </r>
  </si>
  <si>
    <r>
      <rPr>
        <b/>
        <sz val="11"/>
        <color theme="1"/>
        <rFont val="Calibri"/>
        <family val="2"/>
        <scheme val="minor"/>
      </rPr>
      <t>Requires National Transportation Logistics</t>
    </r>
  </si>
  <si>
    <r>
      <rPr>
        <b/>
        <sz val="11"/>
        <color theme="1"/>
        <rFont val="Calibri"/>
        <family val="2"/>
        <scheme val="minor"/>
      </rPr>
      <t>Factory testing required</t>
    </r>
  </si>
  <si>
    <r>
      <rPr>
        <sz val="11"/>
        <color theme="1"/>
        <rFont val="Calibri"/>
        <family val="2"/>
        <scheme val="minor"/>
      </rPr>
      <t>Not Applicable</t>
    </r>
  </si>
  <si>
    <r>
      <rPr>
        <b/>
        <sz val="11"/>
        <color theme="1"/>
        <rFont val="Calibri"/>
        <family val="2"/>
        <scheme val="minor"/>
      </rPr>
      <t>From 53 to 70</t>
    </r>
  </si>
  <si>
    <r>
      <rPr>
        <b/>
        <sz val="11"/>
        <color theme="1"/>
        <rFont val="Calibri"/>
        <family val="2"/>
        <scheme val="minor"/>
      </rPr>
      <t>From 31 to 52</t>
    </r>
  </si>
  <si>
    <r>
      <rPr>
        <b/>
        <sz val="11"/>
        <color theme="0"/>
        <rFont val="Calibri"/>
        <family val="2"/>
        <scheme val="minor"/>
      </rPr>
      <t>Environmental and Social Consulting</t>
    </r>
  </si>
  <si>
    <r>
      <rPr>
        <b/>
        <sz val="11"/>
        <color theme="1"/>
        <rFont val="Calibri"/>
        <family val="2"/>
        <scheme val="minor"/>
      </rPr>
      <t>Requires Archeology</t>
    </r>
  </si>
  <si>
    <r>
      <rPr>
        <b/>
        <sz val="11"/>
        <color theme="1"/>
        <rFont val="Calibri"/>
        <family val="2"/>
        <scheme val="minor"/>
      </rPr>
      <t>Requires Environmental Studies</t>
    </r>
  </si>
  <si>
    <r>
      <rPr>
        <b/>
        <sz val="11"/>
        <color theme="1"/>
        <rFont val="Calibri"/>
        <family val="2"/>
        <scheme val="minor"/>
      </rPr>
      <t>Prior Consultation is required</t>
    </r>
  </si>
  <si>
    <r>
      <rPr>
        <b/>
        <sz val="11"/>
        <color theme="1"/>
        <rFont val="Calibri"/>
        <family val="2"/>
        <scheme val="minor"/>
      </rPr>
      <t>From 60 to 70</t>
    </r>
  </si>
  <si>
    <r>
      <rPr>
        <b/>
        <sz val="11"/>
        <color theme="1"/>
        <rFont val="Calibri"/>
        <family val="2"/>
        <scheme val="minor"/>
      </rPr>
      <t>From 40 to 60</t>
    </r>
  </si>
  <si>
    <r>
      <rPr>
        <b/>
        <sz val="11"/>
        <color theme="1"/>
        <rFont val="Calibri"/>
        <family val="2"/>
        <scheme val="minor"/>
      </rPr>
      <t>up to 39</t>
    </r>
  </si>
  <si>
    <r>
      <rPr>
        <b/>
        <sz val="11"/>
        <color theme="1"/>
        <rFont val="Calibri"/>
        <family val="2"/>
        <scheme val="minor"/>
      </rPr>
      <t>Requires Activities with communities</t>
    </r>
  </si>
  <si>
    <r>
      <rPr>
        <b/>
        <sz val="11"/>
        <color theme="1"/>
        <rFont val="Calibri"/>
        <family val="2"/>
        <scheme val="minor"/>
      </rPr>
      <t>Requires the development of works</t>
    </r>
  </si>
  <si>
    <r>
      <rPr>
        <b/>
        <sz val="11"/>
        <color theme="1"/>
        <rFont val="Calibri"/>
        <family val="2"/>
        <scheme val="minor"/>
      </rPr>
      <t>Requires permits with entities</t>
    </r>
  </si>
  <si>
    <r>
      <rPr>
        <b/>
        <sz val="11"/>
        <color theme="1"/>
        <rFont val="Calibri"/>
        <family val="2"/>
        <scheme val="minor"/>
      </rPr>
      <t>Requires some type of supply</t>
    </r>
  </si>
  <si>
    <r>
      <rPr>
        <b/>
        <sz val="11"/>
        <color theme="1"/>
        <rFont val="Calibri"/>
        <family val="2"/>
        <scheme val="minor"/>
      </rPr>
      <t>Requires Logistics ( Physical, Food, Transportation, etc.)</t>
    </r>
  </si>
  <si>
    <r>
      <rPr>
        <b/>
        <sz val="11"/>
        <color theme="1"/>
        <rFont val="Calibri"/>
        <family val="2"/>
        <scheme val="minor"/>
      </rPr>
      <t>From 60 to 75</t>
    </r>
  </si>
  <si>
    <r>
      <rPr>
        <b/>
        <sz val="11"/>
        <color theme="1"/>
        <rFont val="Calibri"/>
        <family val="2"/>
        <scheme val="minor"/>
      </rPr>
      <t>From 40 to 59</t>
    </r>
  </si>
  <si>
    <r>
      <rPr>
        <b/>
        <sz val="11"/>
        <color theme="1"/>
        <rFont val="Calibri"/>
        <family val="2"/>
        <scheme val="minor"/>
      </rPr>
      <t>Spare parts supply required</t>
    </r>
  </si>
  <si>
    <r>
      <rPr>
        <sz val="11"/>
        <color theme="1"/>
        <rFont val="Calibri"/>
        <family val="2"/>
        <scheme val="minor"/>
      </rPr>
      <t>From 31 to 40</t>
    </r>
  </si>
  <si>
    <r>
      <rPr>
        <sz val="11"/>
        <color theme="1"/>
        <rFont val="Calibri"/>
        <family val="2"/>
        <scheme val="minor"/>
      </rPr>
      <t>Up to 30</t>
    </r>
  </si>
  <si>
    <r>
      <rPr>
        <b/>
        <sz val="11"/>
        <color theme="1"/>
        <rFont val="Calibri"/>
        <family val="2"/>
        <scheme val="minor"/>
      </rPr>
      <t>Requires change of equipment (supply of spare parts)</t>
    </r>
  </si>
  <si>
    <r>
      <rPr>
        <b/>
        <sz val="11"/>
        <color theme="0"/>
        <rFont val="Calibri"/>
        <family val="2"/>
        <scheme val="minor"/>
      </rPr>
      <t>General Consulting (Technical Advisory Services, Professional Services Contracts, Reports, and Studies, etc.)</t>
    </r>
  </si>
  <si>
    <r>
      <rPr>
        <b/>
        <sz val="11"/>
        <color theme="1"/>
        <rFont val="Calibri"/>
        <family val="2"/>
        <scheme val="minor"/>
      </rPr>
      <t>Reports will be generated in the consultancy (other than monitoring reports).</t>
    </r>
  </si>
  <si>
    <r>
      <rPr>
        <b/>
        <sz val="11"/>
        <color theme="1"/>
        <rFont val="Calibri"/>
        <family val="2"/>
        <scheme val="minor"/>
      </rPr>
      <t>Requires any type of permit or requirement with entities external to GEB</t>
    </r>
  </si>
  <si>
    <r>
      <rPr>
        <b/>
        <sz val="11"/>
        <color theme="1"/>
        <rFont val="Calibri"/>
        <family val="2"/>
        <scheme val="minor"/>
      </rPr>
      <t>Requires the use of specialized software</t>
    </r>
  </si>
  <si>
    <r>
      <rPr>
        <b/>
        <sz val="11"/>
        <color theme="1"/>
        <rFont val="Calibri"/>
        <family val="2"/>
        <scheme val="minor"/>
      </rPr>
      <t>Requires a confidentiality agreement for the provision of the service.</t>
    </r>
  </si>
  <si>
    <r>
      <rPr>
        <b/>
        <sz val="11"/>
        <color theme="1"/>
        <rFont val="Calibri"/>
        <family val="2"/>
        <scheme val="minor"/>
      </rPr>
      <t>There will be other deliverables of the Consultancy in other media (magnetic, physical, digital, etc).</t>
    </r>
  </si>
  <si>
    <r>
      <rPr>
        <sz val="11"/>
        <color theme="1"/>
        <rFont val="Calibri"/>
        <family val="2"/>
        <scheme val="minor"/>
      </rPr>
      <t>From 48 to 65</t>
    </r>
  </si>
  <si>
    <r>
      <rPr>
        <sz val="11"/>
        <color theme="1"/>
        <rFont val="Calibri"/>
        <family val="2"/>
        <scheme val="minor"/>
      </rPr>
      <t>From 26 to 47</t>
    </r>
  </si>
  <si>
    <r>
      <rPr>
        <sz val="11"/>
        <color theme="1"/>
        <rFont val="Calibri"/>
        <family val="2"/>
        <scheme val="minor"/>
      </rPr>
      <t>Up to 25</t>
    </r>
  </si>
  <si>
    <r>
      <rPr>
        <b/>
        <sz val="11"/>
        <color theme="0"/>
        <rFont val="Calibri"/>
        <family val="2"/>
        <scheme val="minor"/>
      </rPr>
      <t>Social Component</t>
    </r>
  </si>
  <si>
    <r>
      <rPr>
        <b/>
        <sz val="11"/>
        <color theme="1"/>
        <rFont val="Calibri"/>
        <family val="2"/>
        <scheme val="minor"/>
      </rPr>
      <t>Relations with local stakeholders (local authorities, municipal authorities, presidents of community action councils, autonomous corporations, landowners, and community in general).</t>
    </r>
  </si>
  <si>
    <r>
      <rPr>
        <b/>
        <sz val="11"/>
        <rFont val="Calibri"/>
        <family val="2"/>
        <scheme val="minor"/>
      </rPr>
      <t xml:space="preserve">Relationship with Ethnic communities </t>
    </r>
  </si>
  <si>
    <r>
      <rPr>
        <b/>
        <sz val="11"/>
        <color theme="1"/>
        <rFont val="Calibri"/>
        <family val="2"/>
        <scheme val="minor"/>
      </rPr>
      <t xml:space="preserve">Contracting of local goods and services </t>
    </r>
  </si>
  <si>
    <r>
      <rPr>
        <b/>
        <sz val="11"/>
        <color theme="1"/>
        <rFont val="Calibri"/>
        <family val="2"/>
        <scheme val="minor"/>
      </rPr>
      <t xml:space="preserve">Hiring local labor </t>
    </r>
  </si>
  <si>
    <r>
      <rPr>
        <b/>
        <sz val="11"/>
        <color theme="1"/>
        <rFont val="Calibri"/>
        <family val="2"/>
        <scheme val="minor"/>
      </rPr>
      <t xml:space="preserve">Permit to enter properties </t>
    </r>
  </si>
  <si>
    <r>
      <rPr>
        <b/>
        <sz val="11"/>
        <color theme="1"/>
        <rFont val="Calibri"/>
        <family val="2"/>
        <scheme val="minor"/>
      </rPr>
      <t xml:space="preserve">Public Order </t>
    </r>
  </si>
  <si>
    <r>
      <rPr>
        <b/>
        <sz val="11"/>
        <color theme="1"/>
        <rFont val="Calibri"/>
        <family val="2"/>
        <scheme val="minor"/>
      </rPr>
      <t>&gt;50</t>
    </r>
  </si>
  <si>
    <r>
      <rPr>
        <b/>
        <sz val="11"/>
        <color theme="1"/>
        <rFont val="Calibri"/>
        <family val="2"/>
        <scheme val="minor"/>
      </rPr>
      <t xml:space="preserve">No </t>
    </r>
  </si>
  <si>
    <r>
      <rPr>
        <b/>
        <sz val="11"/>
        <color theme="1"/>
        <rFont val="Calibri"/>
        <family val="2"/>
        <scheme val="minor"/>
      </rPr>
      <t xml:space="preserve">Yes </t>
    </r>
  </si>
  <si>
    <r>
      <rPr>
        <b/>
        <sz val="11"/>
        <color theme="0"/>
        <rFont val="Calibri"/>
        <family val="2"/>
        <scheme val="minor"/>
      </rPr>
      <t>Environmental Component</t>
    </r>
  </si>
  <si>
    <r>
      <rPr>
        <b/>
        <sz val="14"/>
        <color theme="0"/>
        <rFont val="Calibri"/>
        <family val="2"/>
        <scheme val="minor"/>
      </rPr>
      <t>FILL IN</t>
    </r>
  </si>
  <si>
    <r>
      <rPr>
        <b/>
        <sz val="10"/>
        <color theme="0" tint="-0.24994659260841701"/>
        <rFont val="Arial"/>
        <family val="2"/>
      </rPr>
      <t>(1) Write the object of the process in this space</t>
    </r>
  </si>
  <si>
    <r>
      <rPr>
        <sz val="10"/>
        <color theme="1"/>
        <rFont val="Arial"/>
        <family val="2"/>
      </rPr>
      <t>Select from the cell the range in which the process term is located.</t>
    </r>
  </si>
  <si>
    <r>
      <rPr>
        <sz val="10"/>
        <color theme="1"/>
        <rFont val="Arial"/>
        <family val="2"/>
      </rPr>
      <t>Select from the cell the range in which the number of people for the process is located.</t>
    </r>
  </si>
  <si>
    <r>
      <rPr>
        <sz val="10"/>
        <color theme="1"/>
        <rFont val="Arial"/>
        <family val="2"/>
      </rPr>
      <t>Select from the cell whether or not reimbursable expenses are required in the execution of the process under evaluation.</t>
    </r>
  </si>
  <si>
    <r>
      <rPr>
        <sz val="10"/>
        <color theme="1"/>
        <rFont val="Arial"/>
        <family val="2"/>
      </rPr>
      <t xml:space="preserve">Select from the cell whether or not a down payment is required </t>
    </r>
  </si>
  <si>
    <r>
      <rPr>
        <b/>
        <sz val="11"/>
        <color theme="1"/>
        <rFont val="Calibri"/>
        <family val="2"/>
        <scheme val="minor"/>
      </rPr>
      <t>Transport capacity</t>
    </r>
  </si>
  <si>
    <r>
      <rPr>
        <b/>
        <sz val="11"/>
        <color theme="1"/>
        <rFont val="Calibri"/>
        <family val="2"/>
        <scheme val="minor"/>
      </rPr>
      <t>Pipeline length</t>
    </r>
  </si>
  <si>
    <r>
      <rPr>
        <b/>
        <sz val="11"/>
        <color theme="1"/>
        <rFont val="Calibri"/>
        <family val="2"/>
        <scheme val="minor"/>
      </rPr>
      <t>Pipe diameter</t>
    </r>
  </si>
  <si>
    <r>
      <rPr>
        <b/>
        <sz val="11"/>
        <color theme="0"/>
        <rFont val="Calibri"/>
        <family val="2"/>
        <scheme val="minor"/>
      </rPr>
      <t>Civil Works, Assemblies, and start-up of Gas Compressor Stations</t>
    </r>
  </si>
  <si>
    <r>
      <rPr>
        <b/>
        <sz val="11"/>
        <color theme="1"/>
        <rFont val="Calibri"/>
        <family val="2"/>
        <scheme val="minor"/>
      </rPr>
      <t>Difficulty of access to sites (Topography)</t>
    </r>
  </si>
  <si>
    <r>
      <rPr>
        <b/>
        <sz val="11"/>
        <color theme="0"/>
        <rFont val="Calibri"/>
        <family val="2"/>
        <scheme val="minor"/>
      </rPr>
      <t>Technical Consulting</t>
    </r>
  </si>
  <si>
    <r>
      <rPr>
        <sz val="11"/>
        <color theme="1"/>
        <rFont val="Calibri"/>
        <family val="2"/>
      </rPr>
      <t>≤10 MMSCFD</t>
    </r>
  </si>
  <si>
    <r>
      <rPr>
        <b/>
        <sz val="11"/>
        <color theme="1"/>
        <rFont val="Calibri"/>
        <family val="2"/>
        <scheme val="minor"/>
      </rPr>
      <t>Transport volume</t>
    </r>
  </si>
  <si>
    <r>
      <rPr>
        <sz val="11"/>
        <color theme="1"/>
        <rFont val="Calibri"/>
        <family val="2"/>
        <scheme val="minor"/>
      </rPr>
      <t>&gt;10 MMSCFD ≤100 MMSCFD</t>
    </r>
  </si>
  <si>
    <r>
      <rPr>
        <sz val="11"/>
        <color theme="1"/>
        <rFont val="Calibri"/>
        <family val="2"/>
        <scheme val="minor"/>
      </rPr>
      <t>&gt;100 MMSCFD</t>
    </r>
  </si>
  <si>
    <r>
      <rPr>
        <sz val="11"/>
        <color theme="1"/>
        <rFont val="Calibri"/>
        <family val="2"/>
      </rPr>
      <t>≤ 5 Km</t>
    </r>
  </si>
  <si>
    <r>
      <rPr>
        <sz val="11"/>
        <color theme="1"/>
        <rFont val="Calibri"/>
        <family val="2"/>
        <scheme val="minor"/>
      </rPr>
      <t>&gt;5 KM and ≤15 Km</t>
    </r>
  </si>
  <si>
    <r>
      <rPr>
        <sz val="11"/>
        <color theme="1"/>
        <rFont val="Calibri"/>
        <family val="2"/>
        <scheme val="minor"/>
      </rPr>
      <t>&gt;15 Km</t>
    </r>
  </si>
  <si>
    <r>
      <rPr>
        <sz val="11"/>
        <color theme="1"/>
        <rFont val="Calibri"/>
        <family val="2"/>
      </rPr>
      <t>≤ 6</t>
    </r>
  </si>
  <si>
    <r>
      <rPr>
        <sz val="11"/>
        <color theme="1"/>
        <rFont val="Calibri"/>
        <family val="2"/>
        <scheme val="minor"/>
      </rPr>
      <t>&gt; 12</t>
    </r>
  </si>
  <si>
    <r>
      <rPr>
        <sz val="11"/>
        <color theme="1"/>
        <rFont val="Calibri"/>
        <family val="2"/>
        <scheme val="minor"/>
      </rPr>
      <t>&gt; 6 and ≤ 12</t>
    </r>
  </si>
  <si>
    <r>
      <rPr>
        <b/>
        <sz val="11"/>
        <color theme="1"/>
        <rFont val="Calibri"/>
        <family val="2"/>
        <scheme val="minor"/>
      </rPr>
      <t>Volume to be compressed</t>
    </r>
  </si>
  <si>
    <r>
      <rPr>
        <b/>
        <sz val="11"/>
        <color theme="1"/>
        <rFont val="Calibri"/>
        <family val="2"/>
        <scheme val="minor"/>
      </rPr>
      <t># of units to be installed</t>
    </r>
  </si>
  <si>
    <r>
      <rPr>
        <sz val="11"/>
        <color theme="1"/>
        <rFont val="Calibri"/>
        <family val="2"/>
        <scheme val="minor"/>
      </rPr>
      <t>Reciprocating</t>
    </r>
  </si>
  <si>
    <r>
      <rPr>
        <b/>
        <sz val="11"/>
        <color theme="0"/>
        <rFont val="Calibri"/>
        <family val="2"/>
        <scheme val="minor"/>
      </rPr>
      <t>Construction and/or Assembly and Operational Start-Up of Gas Pipelines</t>
    </r>
  </si>
  <si>
    <r>
      <rPr>
        <sz val="11"/>
        <color rgb="FFFF0000"/>
        <rFont val="Calibri"/>
        <family val="2"/>
        <scheme val="minor"/>
      </rPr>
      <t>Define</t>
    </r>
  </si>
  <si>
    <r>
      <rPr>
        <b/>
        <sz val="11"/>
        <color theme="0"/>
        <rFont val="Calibri"/>
        <family val="2"/>
        <scheme val="minor"/>
      </rPr>
      <t>Development of Shared Value Projects (Agreements)</t>
    </r>
  </si>
  <si>
    <r>
      <rPr>
        <b/>
        <sz val="11"/>
        <color theme="0"/>
        <rFont val="Calibri"/>
        <family val="2"/>
        <scheme val="minor"/>
      </rPr>
      <t>Maintenance and Operation of Gas Pipelines</t>
    </r>
  </si>
  <si>
    <r>
      <rPr>
        <b/>
        <sz val="11"/>
        <color theme="1"/>
        <rFont val="Calibri"/>
        <family val="2"/>
        <scheme val="minor"/>
      </rPr>
      <t>Gas Pipeline Operating Time (years)</t>
    </r>
  </si>
  <si>
    <r>
      <rPr>
        <b/>
        <sz val="11"/>
        <color theme="0"/>
        <rFont val="Calibri"/>
        <family val="2"/>
        <scheme val="minor"/>
      </rPr>
      <t>Maintenance and Operation of Gas Compression Stations</t>
    </r>
  </si>
  <si>
    <r>
      <rPr>
        <sz val="11"/>
        <color theme="1"/>
        <rFont val="Calibri"/>
        <family val="2"/>
        <scheme val="minor"/>
      </rPr>
      <t>Centrifuge</t>
    </r>
  </si>
  <si>
    <r>
      <rPr>
        <sz val="11"/>
        <color rgb="FFFF0000"/>
        <rFont val="Calibri"/>
        <family val="2"/>
      </rPr>
      <t>≤ Define Km</t>
    </r>
  </si>
  <si>
    <r>
      <rPr>
        <sz val="11"/>
        <color rgb="FFFF0000"/>
        <rFont val="Calibri"/>
        <family val="2"/>
        <scheme val="minor"/>
      </rPr>
      <t>&gt;Define KM and ≤Define Km.</t>
    </r>
  </si>
  <si>
    <r>
      <rPr>
        <sz val="11"/>
        <color rgb="FFFF0000"/>
        <rFont val="Calibri"/>
        <family val="2"/>
        <scheme val="minor"/>
      </rPr>
      <t>&gt;Define Km</t>
    </r>
  </si>
  <si>
    <r>
      <rPr>
        <sz val="11"/>
        <color rgb="FFFF0000"/>
        <rFont val="Calibri"/>
        <family val="2"/>
      </rPr>
      <t>≤ Define</t>
    </r>
  </si>
  <si>
    <r>
      <rPr>
        <sz val="11"/>
        <color rgb="FFFF0000"/>
        <rFont val="Calibri"/>
        <family val="2"/>
        <scheme val="minor"/>
      </rPr>
      <t>&gt;Define and ≤ Define.</t>
    </r>
  </si>
  <si>
    <r>
      <rPr>
        <sz val="11"/>
        <color rgb="FFFF0000"/>
        <rFont val="Calibri"/>
        <family val="2"/>
        <scheme val="minor"/>
      </rPr>
      <t>&gt;Define</t>
    </r>
  </si>
  <si>
    <r>
      <rPr>
        <b/>
        <sz val="11"/>
        <color theme="1"/>
        <rFont val="Calibri"/>
        <family val="2"/>
        <scheme val="minor"/>
      </rPr>
      <t>Technique</t>
    </r>
  </si>
  <si>
    <r>
      <rPr>
        <sz val="11"/>
        <color theme="1"/>
        <rFont val="Calibri"/>
        <family val="2"/>
        <scheme val="minor"/>
      </rPr>
      <t>Less than 43</t>
    </r>
  </si>
  <si>
    <r>
      <rPr>
        <b/>
        <sz val="11"/>
        <color theme="1"/>
        <rFont val="Calibri"/>
        <family val="2"/>
        <scheme val="minor"/>
      </rPr>
      <t>Contract Complexity</t>
    </r>
  </si>
  <si>
    <r>
      <rPr>
        <sz val="11"/>
        <color theme="1"/>
        <rFont val="Calibri"/>
        <family val="2"/>
        <scheme val="minor"/>
      </rPr>
      <t>From 63 to 100</t>
    </r>
  </si>
  <si>
    <r>
      <rPr>
        <sz val="11"/>
        <color theme="1"/>
        <rFont val="Calibri"/>
        <family val="2"/>
        <scheme val="minor"/>
      </rPr>
      <t>From 44 to 62</t>
    </r>
  </si>
  <si>
    <r>
      <rPr>
        <b/>
        <sz val="11"/>
        <color theme="1"/>
        <rFont val="Calibri"/>
        <family val="2"/>
        <scheme val="minor"/>
      </rPr>
      <t>Supervision/auditing</t>
    </r>
  </si>
  <si>
    <r>
      <rPr>
        <sz val="11"/>
        <color theme="1"/>
        <rFont val="Calibri"/>
        <family val="2"/>
        <scheme val="minor"/>
      </rPr>
      <t>More than 5 fronts and/or very difficult access</t>
    </r>
  </si>
  <si>
    <r>
      <rPr>
        <sz val="11"/>
        <color theme="1"/>
        <rFont val="Calibri"/>
        <family val="2"/>
        <scheme val="minor"/>
      </rPr>
      <t>Up to 5 fronts and/or difficult access</t>
    </r>
  </si>
  <si>
    <r>
      <rPr>
        <sz val="11"/>
        <color theme="1"/>
        <rFont val="Calibri"/>
        <family val="2"/>
        <scheme val="minor"/>
      </rPr>
      <t>Single front and/or normal access</t>
    </r>
  </si>
  <si>
    <r>
      <rPr>
        <sz val="9"/>
        <rFont val="Calibri"/>
        <family val="2"/>
        <scheme val="minor"/>
      </rPr>
      <t>Must comply with some type of environmental specification established in the HSE manual (waste management, preventive maintenance, etc).</t>
    </r>
  </si>
  <si>
    <r>
      <rPr>
        <sz val="9"/>
        <rFont val="Calibri"/>
        <family val="2"/>
        <scheme val="minor"/>
      </rPr>
      <t>Requires field work</t>
    </r>
  </si>
  <si>
    <r>
      <rPr>
        <b/>
        <sz val="11"/>
        <rFont val="Calibri"/>
        <family val="2"/>
        <scheme val="minor"/>
      </rPr>
      <t>Environmental permit obligations (forestry exploitation, occupation of watercourses, water catchment, soil discharges).</t>
    </r>
  </si>
  <si>
    <r>
      <rPr>
        <b/>
        <sz val="11"/>
        <rFont val="Calibri"/>
        <family val="2"/>
        <scheme val="minor"/>
      </rPr>
      <t>Environmental license obligations before ANLA - preparation of ICA documents.</t>
    </r>
  </si>
  <si>
    <r>
      <rPr>
        <b/>
        <sz val="11"/>
        <rFont val="Calibri"/>
        <family val="2"/>
        <scheme val="minor"/>
      </rPr>
      <t>Execution of obligations lifting of the forest closure, relocation of vascular epiphytes</t>
    </r>
  </si>
  <si>
    <r>
      <rPr>
        <b/>
        <sz val="11"/>
        <rFont val="Calibri"/>
        <family val="2"/>
        <scheme val="minor"/>
      </rPr>
      <t>Environmental Monitoring: water, air, noise, soil</t>
    </r>
  </si>
  <si>
    <r>
      <rPr>
        <b/>
        <sz val="11"/>
        <rFont val="Calibri"/>
        <family val="2"/>
        <scheme val="minor"/>
      </rPr>
      <t>Requires archaeological monitoring</t>
    </r>
  </si>
  <si>
    <r>
      <rPr>
        <b/>
        <sz val="11"/>
        <color theme="1"/>
        <rFont val="Calibri"/>
        <family val="2"/>
        <scheme val="minor"/>
      </rPr>
      <t>&gt;40</t>
    </r>
  </si>
  <si>
    <r>
      <rPr>
        <b/>
        <sz val="11"/>
        <color theme="1"/>
        <rFont val="Calibri"/>
        <family val="2"/>
        <scheme val="minor"/>
      </rPr>
      <t>up to 20</t>
    </r>
  </si>
  <si>
    <r>
      <rPr>
        <b/>
        <sz val="9"/>
        <color theme="1"/>
        <rFont val="Calibri"/>
        <family val="2"/>
        <scheme val="minor"/>
      </rPr>
      <t>≤ 20</t>
    </r>
  </si>
  <si>
    <r>
      <rPr>
        <b/>
        <sz val="9"/>
        <color theme="1"/>
        <rFont val="Calibri"/>
        <family val="2"/>
        <scheme val="minor"/>
      </rPr>
      <t>&gt; 20 ≤ 50</t>
    </r>
  </si>
  <si>
    <r>
      <rPr>
        <sz val="10"/>
        <color theme="1"/>
        <rFont val="Arial"/>
        <family val="2"/>
      </rPr>
      <t>From 200 to 1,000 Monthly Minimum Salaries</t>
    </r>
  </si>
  <si>
    <r>
      <rPr>
        <sz val="10"/>
        <color theme="1"/>
        <rFont val="Arial"/>
        <family val="2"/>
      </rPr>
      <t>From 1,000 to 10,000 Monthly Minimum Salaries</t>
    </r>
  </si>
  <si>
    <r>
      <rPr>
        <b/>
        <sz val="11"/>
        <rFont val="Calibri"/>
        <family val="2"/>
        <scheme val="minor"/>
      </rPr>
      <t>Intervention in protected areas (forest reserves, DRMI, soil districts, among others).</t>
    </r>
  </si>
  <si>
    <r>
      <rPr>
        <b/>
        <sz val="12"/>
        <color theme="1"/>
        <rFont val="Arial"/>
        <family val="2"/>
      </rPr>
      <t xml:space="preserve">Supervisor's minimum position: </t>
    </r>
  </si>
  <si>
    <r>
      <rPr>
        <sz val="11"/>
        <color theme="1"/>
        <rFont val="Calibri"/>
        <family val="2"/>
      </rPr>
      <t>1 to 3</t>
    </r>
  </si>
  <si>
    <r>
      <rPr>
        <sz val="11"/>
        <color theme="1"/>
        <rFont val="Calibri"/>
        <family val="2"/>
      </rPr>
      <t xml:space="preserve"> From 4 to 8</t>
    </r>
  </si>
  <si>
    <r>
      <rPr>
        <sz val="11"/>
        <color theme="1"/>
        <rFont val="Calibri"/>
        <family val="2"/>
        <scheme val="minor"/>
      </rPr>
      <t>&gt; 8</t>
    </r>
  </si>
  <si>
    <r>
      <rPr>
        <b/>
        <sz val="11"/>
        <color theme="1"/>
        <rFont val="Calibri"/>
        <family val="2"/>
        <scheme val="minor"/>
      </rPr>
      <t xml:space="preserve">Number of specialties </t>
    </r>
  </si>
  <si>
    <r>
      <rPr>
        <sz val="11"/>
        <color theme="1"/>
        <rFont val="Calibri"/>
        <family val="2"/>
        <scheme val="minor"/>
      </rPr>
      <t>&gt; 2</t>
    </r>
  </si>
  <si>
    <r>
      <rPr>
        <b/>
        <sz val="11"/>
        <color theme="1"/>
        <rFont val="Calibri"/>
        <family val="2"/>
        <scheme val="minor"/>
      </rPr>
      <t>Complexity of information</t>
    </r>
  </si>
  <si>
    <r>
      <rPr>
        <sz val="11"/>
        <color theme="1"/>
        <rFont val="Calibri"/>
        <family val="2"/>
        <scheme val="minor"/>
      </rPr>
      <t xml:space="preserve">Medium </t>
    </r>
  </si>
  <si>
    <r>
      <rPr>
        <b/>
        <sz val="11"/>
        <color theme="1"/>
        <rFont val="Calibri"/>
        <family val="2"/>
        <scheme val="minor"/>
      </rPr>
      <t>Requires technical control in the field</t>
    </r>
  </si>
  <si>
    <r>
      <rPr>
        <b/>
        <sz val="11"/>
        <color theme="1"/>
        <rFont val="Calibri"/>
        <family val="2"/>
        <scheme val="minor"/>
      </rPr>
      <t>Technical reports (other than monitoring reports) will be generated during the month.</t>
    </r>
  </si>
  <si>
    <r>
      <rPr>
        <b/>
        <sz val="11"/>
        <color theme="0"/>
        <rFont val="Calibri"/>
        <family val="2"/>
        <scheme val="minor"/>
      </rPr>
      <t>INTEGRITY AND RELIABILITY MANAGEMENT CONTRACTS</t>
    </r>
  </si>
  <si>
    <r>
      <rPr>
        <b/>
        <sz val="10"/>
        <color theme="1"/>
        <rFont val="Calibri"/>
        <family val="2"/>
        <scheme val="minor"/>
      </rPr>
      <t>Qualification Result</t>
    </r>
  </si>
  <si>
    <r>
      <rPr>
        <b/>
        <sz val="10"/>
        <color theme="0"/>
        <rFont val="Calibri"/>
        <family val="2"/>
        <scheme val="minor"/>
      </rPr>
      <t>Criticality Level</t>
    </r>
  </si>
  <si>
    <r>
      <rPr>
        <sz val="10"/>
        <color theme="1"/>
        <rFont val="Calibri"/>
        <family val="2"/>
        <scheme val="minor"/>
      </rPr>
      <t xml:space="preserve"> 60 or more</t>
    </r>
  </si>
  <si>
    <r>
      <rPr>
        <sz val="10"/>
        <color theme="1"/>
        <rFont val="Calibri"/>
        <family val="2"/>
        <scheme val="minor"/>
      </rPr>
      <t>Subject matter of the contract, High-risk tasks</t>
    </r>
  </si>
  <si>
    <r>
      <rPr>
        <sz val="10"/>
        <color theme="1"/>
        <rFont val="Calibri"/>
        <family val="2"/>
        <scheme val="minor"/>
      </rPr>
      <t>The contract to be executed involves the development of high-risk tasks, as an indication: electrical risk, dangerous energies, lifting of loads, work at heights, confined space, and excavations.</t>
    </r>
  </si>
  <si>
    <r>
      <rPr>
        <sz val="10"/>
        <color theme="1"/>
        <rFont val="Calibri"/>
        <family val="2"/>
        <scheme val="minor"/>
      </rPr>
      <t>Less than 40</t>
    </r>
  </si>
  <si>
    <r>
      <rPr>
        <b/>
        <sz val="11"/>
        <color theme="1"/>
        <rFont val="Calibri"/>
        <family val="2"/>
        <scheme val="minor"/>
      </rPr>
      <t>Duration of contract</t>
    </r>
  </si>
  <si>
    <r>
      <rPr>
        <sz val="10"/>
        <color theme="1"/>
        <rFont val="Calibri"/>
        <family val="2"/>
        <scheme val="minor"/>
      </rPr>
      <t>Contracts involving high-risk tasks with a duration of less than or equal to 7 days do not require auditors.</t>
    </r>
  </si>
  <si>
    <r>
      <rPr>
        <b/>
        <sz val="11"/>
        <color theme="1"/>
        <rFont val="Calibri"/>
        <family val="2"/>
        <scheme val="minor"/>
      </rPr>
      <t>The number of persons involved in the execution of the contract to be executed.</t>
    </r>
  </si>
  <si>
    <r>
      <rPr>
        <b/>
        <sz val="11"/>
        <color theme="1"/>
        <rFont val="Calibri"/>
        <family val="2"/>
        <scheme val="minor"/>
      </rPr>
      <t>≥ 18</t>
    </r>
  </si>
  <si>
    <r>
      <rPr>
        <b/>
        <sz val="11"/>
        <color theme="1"/>
        <rFont val="Calibri"/>
        <family val="2"/>
        <scheme val="minor"/>
      </rPr>
      <t>≤ 12</t>
    </r>
  </si>
  <si>
    <r>
      <rPr>
        <b/>
        <sz val="11"/>
        <color theme="1"/>
        <rFont val="Calibri"/>
        <family val="2"/>
        <scheme val="minor"/>
      </rPr>
      <t>&gt; 12 y &lt;18</t>
    </r>
  </si>
  <si>
    <r>
      <rPr>
        <b/>
        <sz val="11"/>
        <color theme="1"/>
        <rFont val="Calibri"/>
        <family val="2"/>
        <scheme val="minor"/>
      </rPr>
      <t>Work fronts and/or
Place of delivery and/or Ease of access</t>
    </r>
  </si>
  <si>
    <r>
      <rPr>
        <sz val="11"/>
        <color theme="1"/>
        <rFont val="Calibri"/>
        <family val="2"/>
        <scheme val="minor"/>
      </rPr>
      <t>More than 50 People</t>
    </r>
  </si>
  <si>
    <r>
      <rPr>
        <sz val="11"/>
        <color theme="1"/>
        <rFont val="Calibri"/>
        <family val="2"/>
        <scheme val="minor"/>
      </rPr>
      <t>From 10 to 50 people</t>
    </r>
  </si>
  <si>
    <r>
      <rPr>
        <sz val="11"/>
        <color theme="1"/>
        <rFont val="Calibri"/>
        <family val="2"/>
        <scheme val="minor"/>
      </rPr>
      <t>Less than 10 People</t>
    </r>
  </si>
  <si>
    <r>
      <rPr>
        <b/>
        <sz val="11"/>
        <color theme="1"/>
        <rFont val="Calibri"/>
        <family val="2"/>
        <scheme val="minor"/>
      </rPr>
      <t>Special Crossings (Rivers, shared ROW, interferences, tracks, etc.)</t>
    </r>
  </si>
  <si>
    <r>
      <rPr>
        <b/>
        <u/>
        <sz val="11"/>
        <color theme="1"/>
        <rFont val="Calibri"/>
        <family val="2"/>
        <scheme val="minor"/>
      </rPr>
      <t>NOTES:</t>
    </r>
  </si>
  <si>
    <r>
      <rPr>
        <sz val="11"/>
        <color theme="1"/>
        <rFont val="Calibri"/>
        <family val="2"/>
      </rPr>
      <t>≤5</t>
    </r>
  </si>
  <si>
    <r>
      <rPr>
        <sz val="11"/>
        <color theme="1"/>
        <rFont val="Calibri"/>
        <family val="2"/>
        <scheme val="minor"/>
      </rPr>
      <t>Between 6 and 10</t>
    </r>
  </si>
  <si>
    <r>
      <rPr>
        <sz val="11"/>
        <color theme="1"/>
        <rFont val="Calibri"/>
        <family val="2"/>
        <scheme val="minor"/>
      </rPr>
      <t>&gt;11</t>
    </r>
  </si>
  <si>
    <r>
      <rPr>
        <b/>
        <i/>
        <sz val="11"/>
        <color theme="1"/>
        <rFont val="Calibri"/>
        <family val="2"/>
        <scheme val="minor"/>
      </rPr>
      <t>* Complexity is not considered due to land, social, and environmental management.</t>
    </r>
  </si>
  <si>
    <r>
      <rPr>
        <b/>
        <i/>
        <sz val="10"/>
        <color theme="1"/>
        <rFont val="Calibri"/>
        <family val="2"/>
        <scheme val="minor"/>
      </rPr>
      <t>* Complexity due to natural factors (climate, earthquakes, pandemics, etc.) is not considered.</t>
    </r>
  </si>
  <si>
    <r>
      <rPr>
        <b/>
        <sz val="11"/>
        <color theme="1"/>
        <rFont val="Calibri"/>
        <family val="2"/>
        <scheme val="minor"/>
      </rPr>
      <t>Power Compression Unit</t>
    </r>
  </si>
  <si>
    <r>
      <rPr>
        <b/>
        <sz val="11"/>
        <color theme="1"/>
        <rFont val="Calibri"/>
        <family val="2"/>
        <scheme val="minor"/>
      </rPr>
      <t>Station Type</t>
    </r>
  </si>
  <si>
    <r>
      <rPr>
        <sz val="11"/>
        <rFont val="Calibri"/>
        <family val="2"/>
      </rPr>
      <t>&lt;800 HP</t>
    </r>
  </si>
  <si>
    <r>
      <rPr>
        <sz val="11"/>
        <rFont val="Calibri"/>
        <family val="2"/>
        <scheme val="minor"/>
      </rPr>
      <t>Between 800 - 1200 HP</t>
    </r>
  </si>
  <si>
    <r>
      <rPr>
        <sz val="11"/>
        <rFont val="Calibri"/>
        <family val="2"/>
        <scheme val="minor"/>
      </rPr>
      <t>&gt; 1200HP</t>
    </r>
  </si>
  <si>
    <r>
      <rPr>
        <sz val="11"/>
        <color theme="1"/>
        <rFont val="Calibri"/>
        <family val="2"/>
        <scheme val="minor"/>
      </rPr>
      <t>3 or more</t>
    </r>
  </si>
  <si>
    <r>
      <rPr>
        <sz val="11"/>
        <color theme="1"/>
        <rFont val="Calibri"/>
        <family val="2"/>
      </rPr>
      <t>New</t>
    </r>
  </si>
  <si>
    <r>
      <rPr>
        <sz val="11"/>
        <color theme="1"/>
        <rFont val="Calibri"/>
        <family val="2"/>
        <scheme val="minor"/>
      </rPr>
      <t>Expansion</t>
    </r>
  </si>
  <si>
    <r>
      <rPr>
        <b/>
        <sz val="11"/>
        <color theme="1"/>
        <rFont val="Calibri"/>
        <family val="2"/>
        <scheme val="minor"/>
      </rPr>
      <t>Diameter</t>
    </r>
  </si>
  <si>
    <r>
      <rPr>
        <b/>
        <sz val="9"/>
        <color rgb="FF000000"/>
        <rFont val="Calibri"/>
        <family val="2"/>
      </rPr>
      <t>Work in close proximity to social infrastructure (schools, sports facilities, hospitals,</t>
    </r>
    <r>
      <rPr>
        <b/>
        <sz val="10"/>
        <color rgb="FF000000"/>
        <rFont val="Calibri"/>
        <family val="2"/>
      </rPr>
      <t xml:space="preserve"> housing</t>
    </r>
    <r>
      <rPr>
        <b/>
        <sz val="9"/>
        <color rgb="FF000000"/>
        <rFont val="Calibri"/>
        <family val="2"/>
      </rPr>
      <t xml:space="preserve">, marketplaces, community halls, etc.). ) </t>
    </r>
  </si>
  <si>
    <r>
      <rPr>
        <b/>
        <sz val="11"/>
        <color theme="1"/>
        <rFont val="Calibri"/>
        <family val="2"/>
        <scheme val="minor"/>
      </rPr>
      <t>Total score</t>
    </r>
  </si>
  <si>
    <r>
      <rPr>
        <b/>
        <sz val="11"/>
        <color theme="0"/>
        <rFont val="Calibri"/>
        <family val="2"/>
        <scheme val="minor"/>
      </rPr>
      <t>OSH Component</t>
    </r>
  </si>
  <si>
    <r>
      <rPr>
        <b/>
        <sz val="11"/>
        <rFont val="Calibri"/>
        <family val="2"/>
        <scheme val="minor"/>
      </rPr>
      <t>Geographical coverage</t>
    </r>
  </si>
  <si>
    <r>
      <rPr>
        <b/>
        <sz val="11"/>
        <color theme="1"/>
        <rFont val="Calibri"/>
        <family val="2"/>
        <scheme val="minor"/>
      </rPr>
      <t>One District</t>
    </r>
  </si>
  <si>
    <r>
      <rPr>
        <b/>
        <sz val="11"/>
        <color theme="1"/>
        <rFont val="Calibri"/>
        <family val="2"/>
        <scheme val="minor"/>
      </rPr>
      <t>Up to 3 Districts</t>
    </r>
  </si>
  <si>
    <r>
      <rPr>
        <b/>
        <sz val="11"/>
        <color theme="1"/>
        <rFont val="Calibri"/>
        <family val="2"/>
        <scheme val="minor"/>
      </rPr>
      <t>More than 3 Districts</t>
    </r>
  </si>
  <si>
    <r>
      <rPr>
        <b/>
        <sz val="11"/>
        <color theme="1"/>
        <rFont val="Calibri"/>
        <family val="2"/>
        <scheme val="minor"/>
      </rPr>
      <t>From 15 days to 6 months</t>
    </r>
  </si>
  <si>
    <r>
      <rPr>
        <b/>
        <sz val="11"/>
        <color theme="1"/>
        <rFont val="Calibri"/>
        <family val="2"/>
        <scheme val="minor"/>
      </rPr>
      <t>More than 6 months</t>
    </r>
  </si>
  <si>
    <r>
      <rPr>
        <b/>
        <sz val="11"/>
        <color theme="1"/>
        <rFont val="Calibri"/>
        <family val="2"/>
        <scheme val="minor"/>
      </rPr>
      <t>From 10 to 50 employees</t>
    </r>
  </si>
  <si>
    <r>
      <rPr>
        <b/>
        <sz val="11"/>
        <color theme="1"/>
        <rFont val="Calibri"/>
        <family val="2"/>
        <scheme val="minor"/>
      </rPr>
      <t>More than 50 employees</t>
    </r>
  </si>
  <si>
    <r>
      <rPr>
        <b/>
        <sz val="11"/>
        <color theme="1"/>
        <rFont val="Calibri"/>
        <family val="2"/>
        <scheme val="minor"/>
      </rPr>
      <t>&lt; 40</t>
    </r>
  </si>
  <si>
    <r>
      <rPr>
        <b/>
        <sz val="11"/>
        <color theme="1"/>
        <rFont val="Calibri"/>
        <family val="2"/>
        <scheme val="minor"/>
      </rPr>
      <t xml:space="preserve">≥ 40 and &lt; 60 </t>
    </r>
  </si>
  <si>
    <r>
      <rPr>
        <b/>
        <sz val="11"/>
        <color theme="1"/>
        <rFont val="Calibri"/>
        <family val="2"/>
        <scheme val="minor"/>
      </rPr>
      <t xml:space="preserve"> ≥ 60</t>
    </r>
  </si>
  <si>
    <r>
      <rPr>
        <b/>
        <sz val="11"/>
        <color theme="1"/>
        <rFont val="Calibri"/>
        <family val="2"/>
        <scheme val="minor"/>
      </rPr>
      <t xml:space="preserve"> Less than 15 days</t>
    </r>
  </si>
  <si>
    <r>
      <rPr>
        <b/>
        <sz val="10"/>
        <color rgb="FF000000"/>
        <rFont val="Calibri"/>
        <family val="2"/>
      </rPr>
      <t>Contractors Risk Level 3</t>
    </r>
    <r>
      <rPr>
        <sz val="10"/>
        <color rgb="FF000000"/>
        <rFont val="Calibri"/>
        <family val="2"/>
      </rPr>
      <t xml:space="preserve">: </t>
    </r>
    <r>
      <rPr>
        <sz val="10"/>
        <color rgb="FF333333"/>
        <rFont val="Calibri"/>
        <family val="2"/>
      </rPr>
      <t>Those who perform one or more activities inside and/or outside Grupo Energía Bogotá's facilities</t>
    </r>
    <r>
      <rPr>
        <b/>
        <sz val="10"/>
        <color rgb="FF333333"/>
        <rFont val="Calibri"/>
        <family val="2"/>
      </rPr>
      <t xml:space="preserve">, with high-risk being understood as those defined by Grupo Energía Bogotá. </t>
    </r>
    <r>
      <rPr>
        <sz val="10"/>
        <color rgb="FF333333"/>
        <rFont val="Calibri"/>
        <family val="2"/>
      </rPr>
      <t>Work in or near energized electrical installations, work at heights, work in excavations and earthworks, work in confined spaces, lifting of loads, transportation of dangerous goods, and work involving dangerous energies, with a score greater than or equal to 60 points</t>
    </r>
    <r>
      <rPr>
        <sz val="10"/>
        <color rgb="FF000000"/>
        <rFont val="Calibri"/>
        <family val="2"/>
      </rPr>
      <t xml:space="preserve">. </t>
    </r>
  </si>
  <si>
    <r>
      <rPr>
        <b/>
        <sz val="10"/>
        <color rgb="FF000000"/>
        <rFont val="Calibri"/>
        <family val="2"/>
      </rPr>
      <t>Contractors Risk Level 2</t>
    </r>
    <r>
      <rPr>
        <sz val="10"/>
        <color rgb="FF000000"/>
        <rFont val="Calibri"/>
        <family val="2"/>
      </rPr>
      <t xml:space="preserve">: Those that perform one or several activities inside and/or outside Grupo Energía Bogotá's facilities, understood as any activity that </t>
    </r>
    <r>
      <rPr>
        <b/>
        <sz val="10"/>
        <color rgb="FF000000"/>
        <rFont val="Calibri"/>
        <family val="2"/>
      </rPr>
      <t>does NOT include high-risk tasks related to and/or defined by Grupo Energía Bogotá;</t>
    </r>
    <r>
      <rPr>
        <sz val="10"/>
        <color rgb="FF000000"/>
        <rFont val="Calibri"/>
        <family val="2"/>
      </rPr>
      <t xml:space="preserve"> or that due to their accident history, contract duration or the number of exposed persons obtain a score between 40 and 60 points.</t>
    </r>
  </si>
  <si>
    <r>
      <rPr>
        <b/>
        <sz val="10"/>
        <color rgb="FF000000"/>
        <rFont val="Calibri"/>
        <family val="2"/>
      </rPr>
      <t>Contractors Risk Level 1</t>
    </r>
    <r>
      <rPr>
        <sz val="10"/>
        <color rgb="FF000000"/>
        <rFont val="Calibri"/>
        <family val="2"/>
      </rPr>
      <t>: Those that perform one or several activities inside and/or outside Grupo Energía Bogotá's facilities, understood as any activity</t>
    </r>
    <r>
      <rPr>
        <b/>
        <sz val="10"/>
        <color rgb="FF000000"/>
        <rFont val="Calibri"/>
        <family val="2"/>
      </rPr>
      <t xml:space="preserve"> that does not involve direct operation with Grupo Energía Bogotá's assets;</t>
    </r>
    <r>
      <rPr>
        <sz val="10"/>
        <color rgb="FF000000"/>
        <rFont val="Calibri"/>
        <family val="2"/>
      </rPr>
      <t xml:space="preserve"> or that due to their accident history, duration of the contract or the number of people exposed, obtain a score lower than 40 points. In general, service and consulting contracts do NOT require external auditors. Service and consulting contracts involving the execution of high-risk tasks must meet the criteria of criticality level 3.</t>
    </r>
  </si>
  <si>
    <r>
      <rPr>
        <sz val="10"/>
        <color rgb="FF000000"/>
        <rFont val="Calibri"/>
        <family val="2"/>
      </rPr>
      <t xml:space="preserve">The contract to be </t>
    </r>
    <r>
      <rPr>
        <b/>
        <sz val="10"/>
        <color rgb="FF000000"/>
        <rFont val="Calibri"/>
        <family val="2"/>
      </rPr>
      <t xml:space="preserve">PERFORMED DOES NOT INVOLVE </t>
    </r>
    <r>
      <rPr>
        <sz val="10"/>
        <color rgb="FF000000"/>
        <rFont val="Calibri"/>
        <family val="2"/>
      </rPr>
      <t>the development of high-risk tasks, as an indication: electrical risk, dangerous energies, lifting of loads, work at heights, confined space, and excavations.</t>
    </r>
  </si>
  <si>
    <r>
      <rPr>
        <sz val="11"/>
        <color theme="1"/>
        <rFont val="Calibri"/>
        <family val="2"/>
        <scheme val="minor"/>
      </rPr>
      <t xml:space="preserve">   Contractors Risk Level 3</t>
    </r>
  </si>
  <si>
    <r>
      <rPr>
        <sz val="11"/>
        <color theme="1"/>
        <rFont val="Calibri"/>
        <family val="2"/>
        <scheme val="minor"/>
      </rPr>
      <t xml:space="preserve">   Contractors Risk Level 2</t>
    </r>
  </si>
  <si>
    <r>
      <rPr>
        <sz val="11"/>
        <color theme="1"/>
        <rFont val="Calibri"/>
        <family val="2"/>
        <scheme val="minor"/>
      </rPr>
      <t xml:space="preserve">   Contractors Risk Level 1</t>
    </r>
  </si>
  <si>
    <r>
      <rPr>
        <b/>
        <sz val="11"/>
        <color theme="1"/>
        <rFont val="Calibri"/>
        <family val="2"/>
        <scheme val="minor"/>
      </rPr>
      <t xml:space="preserve"> Less than 10 employees</t>
    </r>
  </si>
  <si>
    <r>
      <rPr>
        <b/>
        <sz val="11"/>
        <rFont val="Calibri"/>
        <family val="2"/>
        <scheme val="minor"/>
      </rPr>
      <t>The contract to be executed involves the development of high-risk tasks, as an indication: electrical risk, dangerous energies, lifting of loads, work at heights, confined space, and excavations.</t>
    </r>
  </si>
  <si>
    <r>
      <rPr>
        <sz val="11"/>
        <color theme="1"/>
        <rFont val="Calibri"/>
        <family val="2"/>
      </rPr>
      <t>≥3</t>
    </r>
  </si>
  <si>
    <r>
      <rPr>
        <b/>
        <sz val="11"/>
        <color theme="1"/>
        <rFont val="Calibri"/>
        <family val="2"/>
        <scheme val="minor"/>
      </rPr>
      <t>Specialties to be executed 
(Civil, mechanical, electrical, instrumentation, and control)</t>
    </r>
  </si>
  <si>
    <r>
      <rPr>
        <b/>
        <sz val="11"/>
        <color theme="1"/>
        <rFont val="Calibri"/>
        <family val="2"/>
        <scheme val="minor"/>
      </rPr>
      <t>Shutdown required</t>
    </r>
  </si>
  <si>
    <r>
      <rPr>
        <sz val="11"/>
        <rFont val="Calibri"/>
        <family val="2"/>
      </rPr>
      <t xml:space="preserve">≤ 10 </t>
    </r>
  </si>
  <si>
    <r>
      <rPr>
        <sz val="11"/>
        <rFont val="Calibri"/>
        <family val="2"/>
        <scheme val="minor"/>
      </rPr>
      <t>&gt; 10 and ≤ 20</t>
    </r>
  </si>
  <si>
    <r>
      <rPr>
        <sz val="11"/>
        <rFont val="Calibri"/>
        <family val="2"/>
        <scheme val="minor"/>
      </rPr>
      <t xml:space="preserve">&gt;20 </t>
    </r>
  </si>
  <si>
    <r>
      <rPr>
        <sz val="10"/>
        <color theme="1"/>
        <rFont val="Arial"/>
        <family val="2"/>
      </rPr>
      <t>Select from the cell the range in which the number of work fronts and/or the complexity of the access to the work execution sites are located.</t>
    </r>
  </si>
  <si>
    <r>
      <rPr>
        <sz val="10"/>
        <color rgb="FF000000"/>
        <rFont val="Arial"/>
        <family val="2"/>
      </rPr>
      <t xml:space="preserve">In tab </t>
    </r>
    <r>
      <rPr>
        <b/>
        <sz val="10"/>
        <color rgb="FF000000"/>
        <rFont val="Arial"/>
        <family val="2"/>
      </rPr>
      <t>4. Social</t>
    </r>
    <r>
      <rPr>
        <sz val="10"/>
        <color rgb="FF000000"/>
        <rFont val="Arial"/>
        <family val="2"/>
      </rPr>
      <t xml:space="preserve"> of the excel file, fill in the matrix to define the level of complexity of the social component of the contract, and then select the defined level from the Complexity Matrix cell.</t>
    </r>
  </si>
  <si>
    <r>
      <rPr>
        <sz val="10"/>
        <color rgb="FF000000"/>
        <rFont val="Arial"/>
        <family val="2"/>
      </rPr>
      <t xml:space="preserve">In tab </t>
    </r>
    <r>
      <rPr>
        <b/>
        <sz val="10"/>
        <color rgb="FF000000"/>
        <rFont val="Arial"/>
        <family val="2"/>
      </rPr>
      <t xml:space="preserve">5. </t>
    </r>
    <r>
      <rPr>
        <b/>
        <sz val="10"/>
        <color rgb="FF000000"/>
        <rFont val="Arial"/>
        <family val="2"/>
      </rPr>
      <t>Environmental Fill</t>
    </r>
    <r>
      <rPr>
        <sz val="10"/>
        <color rgb="FF000000"/>
        <rFont val="Arial"/>
        <family val="2"/>
      </rPr>
      <t xml:space="preserve"> in the matrix to define the level of complexity of the environmental component of the contract and then select the defined level from the cell of the Complexity Matrix.</t>
    </r>
  </si>
  <si>
    <r>
      <rPr>
        <sz val="10"/>
        <color theme="1"/>
        <rFont val="Arial"/>
        <family val="2"/>
      </rPr>
      <t>According to the type of contract, the corresponding tab must be identified (1. VOP technique / 2. VCO technique / 3. GIC Technique) on the excel file, fill in the respective matrix to define the level of complexity of the technical component of the contract and then select the defined level in the Complexity Matrix cell.</t>
    </r>
  </si>
  <si>
    <r>
      <rPr>
        <sz val="10"/>
        <color rgb="FF000000"/>
        <rFont val="Arial"/>
        <family val="2"/>
      </rPr>
      <t xml:space="preserve">In tab </t>
    </r>
    <r>
      <rPr>
        <b/>
        <sz val="10"/>
        <color rgb="FF000000"/>
        <rFont val="Arial"/>
        <family val="2"/>
      </rPr>
      <t>6. OSH</t>
    </r>
    <r>
      <rPr>
        <sz val="10"/>
        <color rgb="FF000000"/>
        <rFont val="Arial"/>
        <family val="2"/>
      </rPr>
      <t xml:space="preserve"> from the excel file, fill in the matrix to define the level of complexity of the occupational health and safety component of the contract, and then select the defined level from the Complexity Matrix cell.</t>
    </r>
  </si>
  <si>
    <r>
      <rPr>
        <b/>
        <sz val="11"/>
        <color theme="1"/>
        <rFont val="Calibri"/>
        <family val="2"/>
        <scheme val="minor"/>
      </rPr>
      <t>Requires some permit or requirement with entities external to TGI.</t>
    </r>
  </si>
  <si>
    <r>
      <rPr>
        <b/>
        <sz val="11"/>
        <color theme="1"/>
        <rFont val="Calibri"/>
        <family val="2"/>
        <scheme val="minor"/>
      </rPr>
      <t>Plant shutdown required</t>
    </r>
  </si>
  <si>
    <r>
      <rPr>
        <sz val="10"/>
        <color theme="1"/>
        <rFont val="Arial"/>
        <family val="2"/>
      </rPr>
      <t>Execution period</t>
    </r>
  </si>
  <si>
    <r>
      <rPr>
        <sz val="10"/>
        <color theme="1"/>
        <rFont val="Arial"/>
        <family val="2"/>
      </rPr>
      <t>Advance payment</t>
    </r>
  </si>
  <si>
    <r>
      <rPr>
        <sz val="10"/>
        <color theme="1"/>
        <rFont val="Arial"/>
        <family val="2"/>
      </rPr>
      <t>Execution period</t>
    </r>
  </si>
  <si>
    <r>
      <rPr>
        <sz val="10"/>
        <color theme="1"/>
        <rFont val="Arial"/>
        <family val="2"/>
      </rPr>
      <t>Advance payment</t>
    </r>
  </si>
  <si>
    <r>
      <rPr>
        <sz val="10"/>
        <color theme="1"/>
        <rFont val="Arial"/>
        <family val="2"/>
      </rPr>
      <t>#</t>
    </r>
  </si>
  <si>
    <r>
      <rPr>
        <b/>
        <sz val="12"/>
        <rFont val="Arial"/>
        <family val="2"/>
      </rPr>
      <t>Complexity</t>
    </r>
  </si>
  <si>
    <r>
      <rPr>
        <sz val="10"/>
        <color theme="1"/>
        <rFont val="Arial"/>
        <family val="2"/>
      </rPr>
      <t>Select</t>
    </r>
  </si>
  <si>
    <r>
      <rPr>
        <b/>
        <sz val="12"/>
        <rFont val="Arial"/>
        <family val="2"/>
      </rPr>
      <t>Score</t>
    </r>
  </si>
  <si>
    <r>
      <rPr>
        <b/>
        <sz val="11"/>
        <color theme="0"/>
        <rFont val="Calibri"/>
        <family val="2"/>
        <scheme val="minor"/>
      </rPr>
      <t>Technical Consulting</t>
    </r>
  </si>
  <si>
    <r>
      <rPr>
        <b/>
        <sz val="11"/>
        <color theme="1"/>
        <rFont val="Calibri"/>
        <family val="2"/>
        <scheme val="minor"/>
      </rPr>
      <t>High</t>
    </r>
  </si>
  <si>
    <r>
      <rPr>
        <b/>
        <sz val="11"/>
        <color theme="1"/>
        <rFont val="Calibri"/>
        <family val="2"/>
        <scheme val="minor"/>
      </rPr>
      <t>Medium</t>
    </r>
  </si>
  <si>
    <r>
      <rPr>
        <b/>
        <sz val="11"/>
        <color theme="1"/>
        <rFont val="Calibri"/>
        <family val="2"/>
        <scheme val="minor"/>
      </rPr>
      <t>Low</t>
    </r>
  </si>
  <si>
    <r>
      <rPr>
        <b/>
        <sz val="12"/>
        <color theme="0"/>
        <rFont val="Calibri"/>
        <family val="2"/>
        <scheme val="minor"/>
      </rPr>
      <t>FILL IN</t>
    </r>
  </si>
  <si>
    <r>
      <rPr>
        <b/>
        <sz val="11"/>
        <color theme="0"/>
        <rFont val="Calibri"/>
        <family val="2"/>
        <scheme val="minor"/>
      </rPr>
      <t>Environmental and Social Consulting</t>
    </r>
  </si>
  <si>
    <r>
      <rPr>
        <b/>
        <sz val="11"/>
        <color theme="0"/>
        <rFont val="Calibri"/>
        <family val="2"/>
        <scheme val="minor"/>
      </rPr>
      <t>Development of Shared Value Projects (Agreements)</t>
    </r>
  </si>
  <si>
    <r>
      <rPr>
        <b/>
        <sz val="11"/>
        <color theme="0"/>
        <rFont val="Calibri"/>
        <family val="2"/>
        <scheme val="minor"/>
      </rPr>
      <t>Maintenance and Operation of Gas Pipelines</t>
    </r>
  </si>
  <si>
    <r>
      <rPr>
        <b/>
        <sz val="11"/>
        <color theme="0"/>
        <rFont val="Calibri"/>
        <family val="2"/>
        <scheme val="minor"/>
      </rPr>
      <t>Maintenance and Operation of Gas Compression Stations</t>
    </r>
  </si>
  <si>
    <r>
      <rPr>
        <b/>
        <sz val="11"/>
        <color theme="1"/>
        <rFont val="Calibri"/>
        <family val="2"/>
        <scheme val="minor"/>
      </rPr>
      <t>Transport capacity</t>
    </r>
  </si>
  <si>
    <r>
      <rPr>
        <sz val="11"/>
        <color theme="1"/>
        <rFont val="Calibri"/>
        <family val="2"/>
      </rPr>
      <t>≤10 MMSCFD</t>
    </r>
  </si>
  <si>
    <r>
      <rPr>
        <b/>
        <sz val="11"/>
        <color theme="1"/>
        <rFont val="Calibri"/>
        <family val="2"/>
        <scheme val="minor"/>
      </rPr>
      <t>Field work required</t>
    </r>
  </si>
  <si>
    <r>
      <rPr>
        <b/>
        <sz val="11"/>
        <color theme="1"/>
        <rFont val="Calibri"/>
        <family val="2"/>
        <scheme val="minor"/>
      </rPr>
      <t>Requires Activities with communities</t>
    </r>
  </si>
  <si>
    <r>
      <rPr>
        <sz val="11"/>
        <color theme="1"/>
        <rFont val="Calibri"/>
        <family val="2"/>
      </rPr>
      <t>YES</t>
    </r>
  </si>
  <si>
    <r>
      <rPr>
        <b/>
        <sz val="11"/>
        <color theme="1"/>
        <rFont val="Calibri"/>
        <family val="2"/>
        <scheme val="minor"/>
      </rPr>
      <t>Transport volume</t>
    </r>
  </si>
  <si>
    <r>
      <rPr>
        <sz val="11"/>
        <color rgb="FFFF0000"/>
        <rFont val="Calibri"/>
        <family val="2"/>
      </rPr>
      <t>Define</t>
    </r>
  </si>
  <si>
    <r>
      <rPr>
        <sz val="11"/>
        <color theme="1"/>
        <rFont val="Calibri"/>
        <family val="2"/>
        <scheme val="minor"/>
      </rPr>
      <t>&gt;10 MMSCFD ≤100 MMSCFD</t>
    </r>
  </si>
  <si>
    <r>
      <rPr>
        <sz val="11"/>
        <color rgb="FFFF0000"/>
        <rFont val="Calibri"/>
        <family val="2"/>
        <scheme val="minor"/>
      </rPr>
      <t>Define</t>
    </r>
  </si>
  <si>
    <r>
      <rPr>
        <sz val="11"/>
        <color theme="1"/>
        <rFont val="Calibri"/>
        <family val="2"/>
        <scheme val="minor"/>
      </rPr>
      <t>&gt;100 MMSCFD</t>
    </r>
  </si>
  <si>
    <r>
      <rPr>
        <b/>
        <sz val="11"/>
        <color theme="1"/>
        <rFont val="Calibri"/>
        <family val="2"/>
        <scheme val="minor"/>
      </rPr>
      <t>Requires Archeology</t>
    </r>
  </si>
  <si>
    <r>
      <rPr>
        <b/>
        <sz val="11"/>
        <color theme="1"/>
        <rFont val="Calibri"/>
        <family val="2"/>
        <scheme val="minor"/>
      </rPr>
      <t>Requires the development of works</t>
    </r>
  </si>
  <si>
    <r>
      <rPr>
        <b/>
        <sz val="11"/>
        <color theme="1"/>
        <rFont val="Calibri"/>
        <family val="2"/>
        <scheme val="minor"/>
      </rPr>
      <t>Field work required</t>
    </r>
  </si>
  <si>
    <r>
      <rPr>
        <sz val="11"/>
        <color theme="1"/>
        <rFont val="Calibri"/>
        <family val="2"/>
      </rPr>
      <t>Yes</t>
    </r>
  </si>
  <si>
    <r>
      <rPr>
        <b/>
        <sz val="11"/>
        <color theme="1"/>
        <rFont val="Calibri"/>
        <family val="2"/>
        <scheme val="minor"/>
      </rPr>
      <t>Pipeline length</t>
    </r>
  </si>
  <si>
    <r>
      <rPr>
        <sz val="11"/>
        <color theme="1"/>
        <rFont val="Calibri"/>
        <family val="2"/>
      </rPr>
      <t>≤ 5 Km</t>
    </r>
  </si>
  <si>
    <r>
      <rPr>
        <b/>
        <sz val="11"/>
        <color theme="1"/>
        <rFont val="Calibri"/>
        <family val="2"/>
        <scheme val="minor"/>
      </rPr>
      <t>Requires change of equipment (supply of spare parts)</t>
    </r>
  </si>
  <si>
    <r>
      <rPr>
        <b/>
        <sz val="11"/>
        <color theme="1"/>
        <rFont val="Calibri"/>
        <family val="2"/>
        <scheme val="minor"/>
      </rPr>
      <t>Requires Environmental Studies</t>
    </r>
  </si>
  <si>
    <r>
      <rPr>
        <b/>
        <sz val="11"/>
        <color theme="1"/>
        <rFont val="Calibri"/>
        <family val="2"/>
        <scheme val="minor"/>
      </rPr>
      <t>Requires permits with entities</t>
    </r>
  </si>
  <si>
    <r>
      <rPr>
        <sz val="11"/>
        <color theme="1"/>
        <rFont val="Calibri"/>
        <family val="2"/>
        <scheme val="minor"/>
      </rPr>
      <t>&gt;5 KM and ≤15 Km</t>
    </r>
  </si>
  <si>
    <r>
      <rPr>
        <sz val="11"/>
        <color theme="1"/>
        <rFont val="Calibri"/>
        <family val="2"/>
        <scheme val="minor"/>
      </rPr>
      <t>&gt;15 Km</t>
    </r>
  </si>
  <si>
    <r>
      <rPr>
        <b/>
        <sz val="11"/>
        <color theme="1"/>
        <rFont val="Calibri"/>
        <family val="2"/>
        <scheme val="minor"/>
      </rPr>
      <t>Type of Technology</t>
    </r>
  </si>
  <si>
    <r>
      <rPr>
        <sz val="11"/>
        <color theme="1"/>
        <rFont val="Calibri"/>
        <family val="2"/>
        <scheme val="minor"/>
      </rPr>
      <t>Reciprocating</t>
    </r>
  </si>
  <si>
    <r>
      <rPr>
        <b/>
        <sz val="11"/>
        <color theme="1"/>
        <rFont val="Calibri"/>
        <family val="2"/>
        <scheme val="minor"/>
      </rPr>
      <t>Field work reports will be generated</t>
    </r>
  </si>
  <si>
    <r>
      <rPr>
        <b/>
        <sz val="11"/>
        <color theme="1"/>
        <rFont val="Calibri"/>
        <family val="2"/>
        <scheme val="minor"/>
      </rPr>
      <t>Prior Consultation is required</t>
    </r>
  </si>
  <si>
    <r>
      <rPr>
        <b/>
        <sz val="11"/>
        <color theme="1"/>
        <rFont val="Calibri"/>
        <family val="2"/>
        <scheme val="minor"/>
      </rPr>
      <t>Requires some type of supply</t>
    </r>
  </si>
  <si>
    <r>
      <rPr>
        <b/>
        <sz val="11"/>
        <color theme="1"/>
        <rFont val="Calibri"/>
        <family val="2"/>
        <scheme val="minor"/>
      </rPr>
      <t>Gas Pipeline Operating Time (years)</t>
    </r>
  </si>
  <si>
    <r>
      <rPr>
        <sz val="11"/>
        <color theme="1"/>
        <rFont val="Calibri"/>
        <family val="2"/>
        <scheme val="minor"/>
      </rPr>
      <t>Centrifuge</t>
    </r>
  </si>
  <si>
    <r>
      <rPr>
        <sz val="11"/>
        <color theme="1"/>
        <rFont val="Calibri"/>
        <family val="2"/>
      </rPr>
      <t>NO</t>
    </r>
  </si>
  <si>
    <r>
      <rPr>
        <b/>
        <sz val="11"/>
        <color theme="1"/>
        <rFont val="Calibri"/>
        <family val="2"/>
        <scheme val="minor"/>
      </rPr>
      <t>The activity will be carried out in a linear fashion</t>
    </r>
  </si>
  <si>
    <r>
      <rPr>
        <b/>
        <sz val="11"/>
        <color theme="1"/>
        <rFont val="Calibri"/>
        <family val="2"/>
        <scheme val="minor"/>
      </rPr>
      <t>Requires detailed engineering</t>
    </r>
  </si>
  <si>
    <r>
      <rPr>
        <b/>
        <sz val="11"/>
        <color theme="1"/>
        <rFont val="Calibri"/>
        <family val="2"/>
        <scheme val="minor"/>
      </rPr>
      <t>Spare parts supply required</t>
    </r>
  </si>
  <si>
    <r>
      <rPr>
        <sz val="11"/>
        <color theme="1"/>
        <rFont val="Calibri"/>
        <family val="2"/>
        <scheme val="minor"/>
      </rPr>
      <t>From 41 to 50</t>
    </r>
  </si>
  <si>
    <r>
      <rPr>
        <sz val="11"/>
        <color theme="1"/>
        <rFont val="Calibri"/>
        <family val="2"/>
        <scheme val="minor"/>
      </rPr>
      <t>From 31 to 40</t>
    </r>
  </si>
  <si>
    <r>
      <rPr>
        <sz val="11"/>
        <color theme="1"/>
        <rFont val="Calibri"/>
        <family val="2"/>
        <scheme val="minor"/>
      </rPr>
      <t>Up to 30</t>
    </r>
  </si>
  <si>
    <r>
      <rPr>
        <b/>
        <sz val="11"/>
        <color theme="1"/>
        <rFont val="Calibri"/>
        <family val="2"/>
        <scheme val="minor"/>
      </rPr>
      <t>The activity will be carried out in a confined area (SE).</t>
    </r>
  </si>
  <si>
    <r>
      <rPr>
        <b/>
        <sz val="11"/>
        <color theme="1"/>
        <rFont val="Calibri"/>
        <family val="2"/>
        <scheme val="minor"/>
      </rPr>
      <t>From 60 to 75</t>
    </r>
  </si>
  <si>
    <r>
      <rPr>
        <b/>
        <sz val="11"/>
        <color theme="1"/>
        <rFont val="Calibri"/>
        <family val="2"/>
        <scheme val="minor"/>
      </rPr>
      <t>From 40 to 59</t>
    </r>
  </si>
  <si>
    <r>
      <rPr>
        <b/>
        <sz val="11"/>
        <color theme="1"/>
        <rFont val="Calibri"/>
        <family val="2"/>
        <scheme val="minor"/>
      </rPr>
      <t>From 41 to 50</t>
    </r>
  </si>
  <si>
    <r>
      <rPr>
        <b/>
        <sz val="11"/>
        <rFont val="Calibri"/>
        <family val="2"/>
        <scheme val="minor"/>
      </rPr>
      <t>The activity will be carried out in a linear fashion</t>
    </r>
  </si>
  <si>
    <r>
      <rPr>
        <sz val="11"/>
        <color theme="1"/>
        <rFont val="Calibri"/>
        <family val="2"/>
        <scheme val="minor"/>
      </rPr>
      <t>From 41 to 50</t>
    </r>
  </si>
  <si>
    <r>
      <rPr>
        <sz val="11"/>
        <color theme="1"/>
        <rFont val="Calibri"/>
        <family val="2"/>
        <scheme val="minor"/>
      </rPr>
      <t>From 31 to 40</t>
    </r>
  </si>
  <si>
    <r>
      <rPr>
        <sz val="11"/>
        <color theme="1"/>
        <rFont val="Calibri"/>
        <family val="2"/>
        <scheme val="minor"/>
      </rPr>
      <t>Up to 30</t>
    </r>
  </si>
  <si>
    <r>
      <rPr>
        <b/>
        <sz val="11"/>
        <color theme="1"/>
        <rFont val="Calibri"/>
        <family val="2"/>
        <scheme val="minor"/>
      </rPr>
      <t>From 60 to 70</t>
    </r>
  </si>
  <si>
    <r>
      <rPr>
        <b/>
        <sz val="11"/>
        <color theme="1"/>
        <rFont val="Calibri"/>
        <family val="2"/>
        <scheme val="minor"/>
      </rPr>
      <t>From 40 to 60</t>
    </r>
  </si>
  <si>
    <r>
      <rPr>
        <b/>
        <i/>
        <sz val="11"/>
        <color theme="1"/>
        <rFont val="Calibri"/>
        <family val="2"/>
        <scheme val="minor"/>
      </rPr>
      <t>* Complexity due to natural factors (climate, earthquakes, pandemics, etc.) is not considered.</t>
    </r>
  </si>
  <si>
    <r>
      <rPr>
        <b/>
        <sz val="11"/>
        <rFont val="Calibri"/>
        <family val="2"/>
        <scheme val="minor"/>
      </rPr>
      <t>The activity will be carried out in a confined area (SE).</t>
    </r>
  </si>
  <si>
    <r>
      <rPr>
        <b/>
        <sz val="11"/>
        <color theme="1"/>
        <rFont val="Calibri"/>
        <family val="2"/>
        <scheme val="minor"/>
      </rPr>
      <t>From 50 to 60</t>
    </r>
  </si>
  <si>
    <r>
      <rPr>
        <b/>
        <sz val="11"/>
        <color theme="1"/>
        <rFont val="Calibri"/>
        <family val="2"/>
        <scheme val="minor"/>
      </rPr>
      <t>From 31 to 49</t>
    </r>
  </si>
  <si>
    <r>
      <rPr>
        <b/>
        <sz val="11"/>
        <color theme="1"/>
        <rFont val="Calibri"/>
        <family val="2"/>
        <scheme val="minor"/>
      </rPr>
      <t>up to 30</t>
    </r>
  </si>
  <si>
    <r>
      <rPr>
        <b/>
        <sz val="11"/>
        <color theme="1"/>
        <rFont val="Calibri"/>
        <family val="2"/>
        <scheme val="minor"/>
      </rPr>
      <t>High</t>
    </r>
  </si>
  <si>
    <r>
      <rPr>
        <b/>
        <sz val="11"/>
        <color theme="1"/>
        <rFont val="Calibri"/>
        <family val="2"/>
        <scheme val="minor"/>
      </rPr>
      <t>Medium</t>
    </r>
  </si>
  <si>
    <r>
      <rPr>
        <b/>
        <sz val="11"/>
        <color theme="1"/>
        <rFont val="Calibri"/>
        <family val="2"/>
        <scheme val="minor"/>
      </rPr>
      <t>Low</t>
    </r>
  </si>
  <si>
    <r>
      <rPr>
        <b/>
        <sz val="12"/>
        <color theme="0"/>
        <rFont val="Calibri"/>
        <family val="2"/>
        <scheme val="minor"/>
      </rPr>
      <t>FILL IN</t>
    </r>
  </si>
  <si>
    <r>
      <rPr>
        <sz val="11"/>
        <color theme="1"/>
        <rFont val="Calibri"/>
        <family val="2"/>
      </rPr>
      <t>YES</t>
    </r>
  </si>
  <si>
    <r>
      <rPr>
        <b/>
        <sz val="11"/>
        <color theme="1"/>
        <rFont val="Calibri"/>
        <family val="2"/>
        <scheme val="minor"/>
      </rPr>
      <t>High</t>
    </r>
  </si>
  <si>
    <r>
      <rPr>
        <b/>
        <sz val="11"/>
        <color theme="1"/>
        <rFont val="Calibri"/>
        <family val="2"/>
        <scheme val="minor"/>
      </rPr>
      <t>Medium</t>
    </r>
  </si>
  <si>
    <r>
      <rPr>
        <b/>
        <sz val="11"/>
        <color theme="1"/>
        <rFont val="Calibri"/>
        <family val="2"/>
        <scheme val="minor"/>
      </rPr>
      <t>Low</t>
    </r>
  </si>
  <si>
    <r>
      <rPr>
        <b/>
        <sz val="12"/>
        <color theme="0"/>
        <rFont val="Calibri"/>
        <family val="2"/>
        <scheme val="minor"/>
      </rPr>
      <t>FILL IN</t>
    </r>
  </si>
  <si>
    <r>
      <rPr>
        <b/>
        <sz val="11"/>
        <color theme="1"/>
        <rFont val="Calibri"/>
        <family val="2"/>
        <scheme val="minor"/>
      </rPr>
      <t>High</t>
    </r>
  </si>
  <si>
    <r>
      <rPr>
        <b/>
        <sz val="11"/>
        <color theme="1"/>
        <rFont val="Calibri"/>
        <family val="2"/>
        <scheme val="minor"/>
      </rPr>
      <t>Medium</t>
    </r>
  </si>
  <si>
    <r>
      <rPr>
        <b/>
        <sz val="11"/>
        <color theme="1"/>
        <rFont val="Calibri"/>
        <family val="2"/>
        <scheme val="minor"/>
      </rPr>
      <t>Low</t>
    </r>
  </si>
  <si>
    <r>
      <rPr>
        <b/>
        <sz val="9"/>
        <color theme="1"/>
        <rFont val="Calibri"/>
        <family val="2"/>
        <scheme val="minor"/>
      </rPr>
      <t>&gt;50</t>
    </r>
  </si>
  <si>
    <r>
      <rPr>
        <b/>
        <sz val="11"/>
        <color theme="1"/>
        <rFont val="Calibri"/>
        <family val="2"/>
        <scheme val="minor"/>
      </rPr>
      <t>Yes</t>
    </r>
  </si>
  <si>
    <r>
      <rPr>
        <b/>
        <sz val="11"/>
        <color theme="1"/>
        <rFont val="Calibri"/>
        <family val="2"/>
        <scheme val="minor"/>
      </rPr>
      <t xml:space="preserve">Yes </t>
    </r>
  </si>
  <si>
    <r>
      <rPr>
        <b/>
        <sz val="11"/>
        <rFont val="Calibri"/>
        <family val="2"/>
        <scheme val="minor"/>
      </rPr>
      <t>Yes</t>
    </r>
  </si>
  <si>
    <r>
      <rPr>
        <b/>
        <sz val="11"/>
        <rFont val="Calibri"/>
        <family val="2"/>
        <scheme val="minor"/>
      </rPr>
      <t xml:space="preserve">No </t>
    </r>
  </si>
  <si>
    <r>
      <rPr>
        <b/>
        <sz val="11"/>
        <color theme="1"/>
        <rFont val="Calibri"/>
        <family val="2"/>
        <scheme val="minor"/>
      </rPr>
      <t>High</t>
    </r>
  </si>
  <si>
    <r>
      <rPr>
        <b/>
        <sz val="11"/>
        <color theme="1"/>
        <rFont val="Calibri"/>
        <family val="2"/>
        <scheme val="minor"/>
      </rPr>
      <t>Medium</t>
    </r>
  </si>
  <si>
    <r>
      <rPr>
        <b/>
        <sz val="11"/>
        <color theme="1"/>
        <rFont val="Calibri"/>
        <family val="2"/>
        <scheme val="minor"/>
      </rPr>
      <t>Low</t>
    </r>
  </si>
  <si>
    <r>
      <rPr>
        <b/>
        <sz val="11"/>
        <color theme="1"/>
        <rFont val="Calibri"/>
        <family val="2"/>
        <scheme val="minor"/>
      </rPr>
      <t>Not applicable</t>
    </r>
  </si>
  <si>
    <r>
      <rPr>
        <sz val="11"/>
        <color theme="1"/>
        <rFont val="Calibri"/>
        <family val="2"/>
        <scheme val="minor"/>
      </rPr>
      <t xml:space="preserve">No </t>
    </r>
  </si>
  <si>
    <r>
      <rPr>
        <b/>
        <sz val="11"/>
        <color theme="1"/>
        <rFont val="Calibri"/>
        <family val="2"/>
        <scheme val="minor"/>
      </rPr>
      <t>High</t>
    </r>
  </si>
  <si>
    <r>
      <rPr>
        <b/>
        <sz val="11"/>
        <color theme="1"/>
        <rFont val="Calibri"/>
        <family val="2"/>
        <scheme val="minor"/>
      </rPr>
      <t>Medium</t>
    </r>
  </si>
  <si>
    <r>
      <rPr>
        <b/>
        <sz val="11"/>
        <color theme="1"/>
        <rFont val="Calibri"/>
        <family val="2"/>
        <scheme val="minor"/>
      </rPr>
      <t>Low</t>
    </r>
  </si>
  <si>
    <r>
      <rPr>
        <b/>
        <sz val="11"/>
        <color theme="1"/>
        <rFont val="Calibri"/>
        <family val="2"/>
        <scheme val="minor"/>
      </rPr>
      <t>Yes</t>
    </r>
  </si>
  <si>
    <r>
      <rPr>
        <b/>
        <sz val="10"/>
        <color theme="0"/>
        <rFont val="Calibri"/>
        <family val="2"/>
        <scheme val="minor"/>
      </rPr>
      <t>Score</t>
    </r>
  </si>
  <si>
    <r>
      <rPr>
        <sz val="11"/>
        <rFont val="Calibri"/>
        <family val="2"/>
        <scheme val="minor"/>
      </rPr>
      <t>Select</t>
    </r>
  </si>
  <si>
    <r>
      <rPr>
        <sz val="11"/>
        <color theme="1"/>
        <rFont val="Calibri"/>
        <family val="2"/>
        <scheme val="minor"/>
      </rPr>
      <t>Not applicable</t>
    </r>
  </si>
  <si>
    <r>
      <rPr>
        <b/>
        <sz val="11"/>
        <color theme="1"/>
        <rFont val="Calibri"/>
        <family val="2"/>
        <scheme val="minor"/>
      </rPr>
      <t>Score</t>
    </r>
  </si>
  <si>
    <r>
      <rPr>
        <sz val="11"/>
        <color theme="1"/>
        <rFont val="Calibri"/>
        <family val="2"/>
        <scheme val="minor"/>
      </rPr>
      <t>Yes</t>
    </r>
  </si>
  <si>
    <r>
      <rPr>
        <sz val="11"/>
        <color theme="1"/>
        <rFont val="Calibri"/>
        <family val="2"/>
        <scheme val="minor"/>
      </rPr>
      <t>No</t>
    </r>
  </si>
  <si>
    <t>Select</t>
  </si>
  <si>
    <t xml:space="preserve">40 to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</si>
</sst>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0"/>
      <color theme="1"/>
      <name val="Arial"/>
      <family val="2"/>
    </font>
    <font>
      <b/>
      <sz val="10"/>
      <color theme="1"/>
      <name val="Arial"/>
      <family val="2"/>
    </font>
    <font>
      <b/>
      <sz val="10"/>
      <name val="Arial"/>
      <family val="2"/>
    </font>
    <font>
      <b/>
      <sz val="11"/>
      <color theme="1"/>
      <name val="Calibri"/>
      <family val="2"/>
      <scheme val="minor"/>
    </font>
    <font>
      <b/>
      <sz val="10"/>
      <color theme="0" tint="-0.24994659260841701"/>
      <name val="Arial"/>
      <family val="2"/>
    </font>
    <font>
      <b/>
      <sz val="11"/>
      <name val="Arial"/>
      <family val="2"/>
    </font>
    <font>
      <sz val="10"/>
      <name val="Arial"/>
      <family val="2"/>
    </font>
    <font>
      <b/>
      <sz val="9"/>
      <name val="Arial"/>
      <family val="2"/>
    </font>
    <font>
      <sz val="11"/>
      <color theme="1"/>
      <name val="Arial"/>
      <family val="2"/>
    </font>
    <font>
      <b/>
      <sz val="10"/>
      <color theme="0"/>
      <name val="Arial"/>
      <family val="2"/>
    </font>
    <font>
      <sz val="11"/>
      <name val="Calibri"/>
      <family val="2"/>
      <scheme val="minor"/>
    </font>
    <font>
      <b/>
      <sz val="11"/>
      <color theme="1"/>
      <name val="Arial"/>
      <family val="2"/>
    </font>
    <font>
      <b/>
      <sz val="11"/>
      <color theme="0"/>
      <name val="Calibri"/>
      <family val="2"/>
      <scheme val="minor"/>
    </font>
    <font>
      <sz val="11"/>
      <color theme="1"/>
      <name val="Calibri"/>
      <family val="2"/>
    </font>
    <font>
      <sz val="9"/>
      <name val="Calibri"/>
      <family val="2"/>
      <scheme val="minor"/>
    </font>
    <font>
      <b/>
      <sz val="9"/>
      <color theme="1"/>
      <name val="Calibri"/>
      <family val="2"/>
      <scheme val="minor"/>
    </font>
    <font>
      <b/>
      <sz val="9"/>
      <name val="Calibri"/>
      <family val="2"/>
      <scheme val="minor"/>
    </font>
    <font>
      <b/>
      <sz val="11"/>
      <name val="Calibri"/>
      <family val="2"/>
      <scheme val="minor"/>
    </font>
    <font>
      <b/>
      <sz val="14"/>
      <color theme="0"/>
      <name val="Calibri"/>
      <family val="2"/>
      <scheme val="minor"/>
    </font>
    <font>
      <b/>
      <sz val="12"/>
      <color theme="0"/>
      <name val="Calibri"/>
      <family val="2"/>
      <scheme val="minor"/>
    </font>
    <font>
      <sz val="11"/>
      <color rgb="FFFF0000"/>
      <name val="Calibri"/>
      <family val="2"/>
      <scheme val="minor"/>
    </font>
    <font>
      <sz val="11"/>
      <color rgb="FFFF0000"/>
      <name val="Calibri"/>
      <family val="2"/>
    </font>
    <font>
      <b/>
      <sz val="12"/>
      <name val="Arial"/>
      <family val="2"/>
    </font>
    <font>
      <b/>
      <sz val="12"/>
      <color theme="1"/>
      <name val="Calibri"/>
      <family val="2"/>
      <scheme val="minor"/>
    </font>
    <font>
      <b/>
      <sz val="12"/>
      <color theme="1"/>
      <name val="Arial"/>
      <family val="2"/>
    </font>
    <font>
      <b/>
      <u/>
      <sz val="11"/>
      <color theme="1"/>
      <name val="Calibri"/>
      <family val="2"/>
      <scheme val="minor"/>
    </font>
    <font>
      <i/>
      <sz val="8"/>
      <color theme="1"/>
      <name val="Calibri"/>
      <family val="2"/>
      <scheme val="minor"/>
    </font>
    <font>
      <sz val="11"/>
      <name val="Calibri"/>
      <family val="2"/>
    </font>
    <font>
      <b/>
      <i/>
      <sz val="11"/>
      <color theme="1"/>
      <name val="Calibri"/>
      <family val="2"/>
      <scheme val="minor"/>
    </font>
    <font>
      <b/>
      <i/>
      <sz val="10"/>
      <color theme="1"/>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2"/>
      <color theme="0"/>
      <name val="Arial"/>
      <family val="2"/>
    </font>
    <font>
      <sz val="11"/>
      <color theme="0"/>
      <name val="Calibri"/>
      <family val="2"/>
      <scheme val="minor"/>
    </font>
    <font>
      <b/>
      <sz val="10"/>
      <color rgb="FF000000"/>
      <name val="Calibri"/>
      <family val="2"/>
    </font>
    <font>
      <sz val="10"/>
      <color rgb="FF000000"/>
      <name val="Calibri"/>
      <family val="2"/>
    </font>
    <font>
      <sz val="10"/>
      <color rgb="FF333333"/>
      <name val="Calibri"/>
      <family val="2"/>
    </font>
    <font>
      <b/>
      <sz val="10"/>
      <color rgb="FF333333"/>
      <name val="Calibri"/>
      <family val="2"/>
    </font>
    <font>
      <b/>
      <sz val="9"/>
      <color rgb="FF000000"/>
      <name val="Calibri"/>
      <family val="2"/>
    </font>
    <font>
      <sz val="10"/>
      <color rgb="FF000000"/>
      <name val="Arial"/>
      <family val="2"/>
    </font>
    <font>
      <b/>
      <sz val="10"/>
      <color rgb="FF000000"/>
      <name val="Arial"/>
      <family val="2"/>
    </font>
  </fonts>
  <fills count="17">
    <fill>
      <patternFill patternType="none"/>
    </fill>
    <fill>
      <patternFill patternType="gray125"/>
    </fill>
    <fill>
      <patternFill patternType="solid">
        <fgColor theme="0"/>
        <bgColor indexed="64"/>
      </patternFill>
    </fill>
    <fill>
      <patternFill patternType="solid">
        <fgColor rgb="FF5FB34E"/>
        <bgColor indexed="64"/>
      </patternFill>
    </fill>
    <fill>
      <patternFill patternType="solid">
        <fgColor theme="8" tint="0.79995117038483843"/>
        <bgColor indexed="64"/>
      </patternFill>
    </fill>
    <fill>
      <patternFill patternType="solid">
        <fgColor rgb="FFFFC000"/>
        <bgColor indexed="64"/>
      </patternFill>
    </fill>
    <fill>
      <patternFill patternType="solid">
        <fgColor rgb="FFFFFF00"/>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4" tint="0.79995117038483843"/>
        <bgColor indexed="64"/>
      </patternFill>
    </fill>
    <fill>
      <patternFill patternType="solid">
        <fgColor rgb="FFFF0000"/>
        <bgColor indexed="64"/>
      </patternFill>
    </fill>
    <fill>
      <patternFill patternType="solid">
        <fgColor rgb="FF0070C0"/>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3" tint="0.39997558519241921"/>
        <bgColor indexed="64"/>
      </patternFill>
    </fill>
    <fill>
      <patternFill patternType="solid">
        <fgColor rgb="FF3333FF"/>
        <bgColor indexed="64"/>
      </patternFill>
    </fill>
    <fill>
      <patternFill patternType="solid">
        <fgColor theme="9" tint="-0.4999542222357860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theme="1"/>
      </right>
      <top style="medium">
        <color auto="1"/>
      </top>
      <bottom/>
      <diagonal/>
    </border>
    <border>
      <left style="medium">
        <color auto="1"/>
      </left>
      <right style="medium">
        <color theme="1"/>
      </right>
      <top/>
      <bottom/>
      <diagonal/>
    </border>
    <border>
      <left/>
      <right style="medium">
        <color auto="1"/>
      </right>
      <top style="medium">
        <color auto="1"/>
      </top>
      <bottom/>
      <diagonal/>
    </border>
    <border>
      <left/>
      <right style="medium">
        <color auto="1"/>
      </right>
      <top/>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style="medium">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7" fillId="0" borderId="0"/>
  </cellStyleXfs>
  <cellXfs count="247">
    <xf numFmtId="0" fontId="0" fillId="0" borderId="0" xfId="0"/>
    <xf numFmtId="0" fontId="1" fillId="0" borderId="20" xfId="0" applyFont="1" applyBorder="1" applyAlignment="1">
      <alignment horizontal="left" vertical="center"/>
    </xf>
    <xf numFmtId="0" fontId="1" fillId="0" borderId="7"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0" xfId="0" applyAlignment="1">
      <alignment horizontal="left" vertical="center" inden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2" xfId="0" applyFont="1" applyBorder="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center" vertical="center" wrapText="1"/>
    </xf>
    <xf numFmtId="49" fontId="8" fillId="2" borderId="3" xfId="1" applyNumberFormat="1" applyFont="1" applyFill="1" applyBorder="1" applyAlignment="1">
      <alignment vertical="center" wrapText="1"/>
    </xf>
    <xf numFmtId="49" fontId="8" fillId="2" borderId="4" xfId="1" applyNumberFormat="1" applyFont="1" applyFill="1" applyBorder="1" applyAlignment="1">
      <alignment vertical="center" wrapText="1"/>
    </xf>
    <xf numFmtId="0" fontId="6" fillId="0" borderId="5" xfId="0" applyFont="1" applyBorder="1" applyAlignment="1">
      <alignment horizontal="center" vertical="center"/>
    </xf>
    <xf numFmtId="0" fontId="3" fillId="0" borderId="6" xfId="0" applyFont="1" applyBorder="1" applyAlignment="1">
      <alignment horizontal="center" vertical="center"/>
    </xf>
    <xf numFmtId="0" fontId="6" fillId="3" borderId="1"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11" fillId="0" borderId="0" xfId="0" applyFont="1"/>
    <xf numFmtId="0" fontId="12" fillId="3"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left" vertical="center"/>
    </xf>
    <xf numFmtId="0" fontId="14" fillId="4" borderId="1" xfId="0" applyFont="1" applyFill="1" applyBorder="1" applyAlignment="1">
      <alignment vertical="center" wrapText="1"/>
    </xf>
    <xf numFmtId="0" fontId="0" fillId="4" borderId="1" xfId="0" applyFill="1" applyBorder="1" applyAlignment="1">
      <alignment vertical="center" wrapText="1"/>
    </xf>
    <xf numFmtId="0" fontId="1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5" borderId="1" xfId="0" applyFont="1" applyFill="1" applyBorder="1"/>
    <xf numFmtId="0" fontId="0" fillId="5" borderId="1" xfId="0" applyFill="1" applyBorder="1"/>
    <xf numFmtId="0" fontId="4" fillId="6" borderId="1" xfId="0" applyFont="1" applyFill="1" applyBorder="1"/>
    <xf numFmtId="0" fontId="0" fillId="6" borderId="1" xfId="0" applyFill="1" applyBorder="1"/>
    <xf numFmtId="0" fontId="4" fillId="7" borderId="1" xfId="0" applyFont="1" applyFill="1" applyBorder="1"/>
    <xf numFmtId="0" fontId="0" fillId="7" borderId="1" xfId="0" applyFill="1" applyBorder="1"/>
    <xf numFmtId="0" fontId="4" fillId="8" borderId="7" xfId="0" applyFont="1" applyFill="1"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14"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4" fillId="8" borderId="8"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5" borderId="7" xfId="0" applyFont="1" applyFill="1" applyBorder="1"/>
    <xf numFmtId="0" fontId="18" fillId="5" borderId="11" xfId="0" applyFont="1" applyFill="1" applyBorder="1" applyAlignment="1">
      <alignment horizontal="center"/>
    </xf>
    <xf numFmtId="0" fontId="18" fillId="5" borderId="12" xfId="0" applyFont="1" applyFill="1" applyBorder="1" applyAlignment="1">
      <alignment horizontal="center"/>
    </xf>
    <xf numFmtId="0" fontId="18" fillId="5" borderId="9" xfId="0" applyFont="1" applyFill="1" applyBorder="1" applyAlignment="1">
      <alignment horizontal="center"/>
    </xf>
    <xf numFmtId="0" fontId="4" fillId="6" borderId="7" xfId="0" applyFont="1" applyFill="1" applyBorder="1"/>
    <xf numFmtId="0" fontId="18" fillId="6" borderId="11" xfId="0" applyFont="1" applyFill="1" applyBorder="1" applyAlignment="1">
      <alignment horizontal="center"/>
    </xf>
    <xf numFmtId="0" fontId="18" fillId="6" borderId="12" xfId="0" applyFont="1" applyFill="1" applyBorder="1" applyAlignment="1">
      <alignment horizontal="center"/>
    </xf>
    <xf numFmtId="0" fontId="18" fillId="6" borderId="9" xfId="0" applyFont="1" applyFill="1" applyBorder="1" applyAlignment="1">
      <alignment horizontal="center"/>
    </xf>
    <xf numFmtId="0" fontId="4" fillId="7" borderId="7" xfId="0" applyFont="1" applyFill="1" applyBorder="1"/>
    <xf numFmtId="0" fontId="18" fillId="7" borderId="13" xfId="0" applyFont="1" applyFill="1" applyBorder="1" applyAlignment="1">
      <alignment horizontal="center"/>
    </xf>
    <xf numFmtId="0" fontId="18" fillId="7" borderId="14" xfId="0" applyFont="1" applyFill="1" applyBorder="1" applyAlignment="1">
      <alignment horizontal="center"/>
    </xf>
    <xf numFmtId="0" fontId="18" fillId="7" borderId="15" xfId="0" applyFont="1" applyFill="1" applyBorder="1" applyAlignment="1">
      <alignment horizontal="center"/>
    </xf>
    <xf numFmtId="0" fontId="0" fillId="0" borderId="1" xfId="0" applyBorder="1"/>
    <xf numFmtId="0" fontId="20" fillId="10" borderId="1" xfId="0" applyFont="1" applyFill="1" applyBorder="1" applyAlignment="1">
      <alignment horizontal="center" vertical="center"/>
    </xf>
    <xf numFmtId="0" fontId="13" fillId="11"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4" borderId="1" xfId="0" applyFont="1" applyFill="1" applyBorder="1" applyAlignment="1">
      <alignment vertical="center" wrapText="1"/>
    </xf>
    <xf numFmtId="0" fontId="21" fillId="4" borderId="1" xfId="0" applyFont="1" applyFill="1" applyBorder="1" applyAlignment="1">
      <alignment vertical="center" wrapText="1"/>
    </xf>
    <xf numFmtId="0" fontId="23" fillId="3" borderId="1" xfId="0" applyFont="1" applyFill="1" applyBorder="1" applyAlignment="1">
      <alignment horizontal="right" vertical="center" wrapText="1"/>
    </xf>
    <xf numFmtId="0" fontId="23" fillId="3" borderId="1" xfId="0" applyFont="1" applyFill="1" applyBorder="1" applyAlignment="1">
      <alignment horizontal="center" vertical="center" wrapText="1"/>
    </xf>
    <xf numFmtId="0" fontId="4" fillId="12" borderId="7" xfId="0" applyFont="1" applyFill="1" applyBorder="1"/>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25" fillId="7" borderId="1" xfId="0" applyFont="1" applyFill="1" applyBorder="1" applyAlignment="1">
      <alignment horizontal="right" vertical="center"/>
    </xf>
    <xf numFmtId="0" fontId="4" fillId="5" borderId="16" xfId="0" applyFont="1" applyFill="1" applyBorder="1" applyAlignment="1">
      <alignment horizontal="center" vertical="center"/>
    </xf>
    <xf numFmtId="0" fontId="4" fillId="6"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12" borderId="18"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14" fillId="0" borderId="0" xfId="0" applyFont="1"/>
    <xf numFmtId="0" fontId="0" fillId="5" borderId="7" xfId="0" applyFill="1" applyBorder="1" applyAlignment="1">
      <alignment horizontal="center" vertical="center"/>
    </xf>
    <xf numFmtId="0" fontId="0" fillId="6" borderId="7" xfId="0"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26" fillId="0" borderId="0" xfId="0" applyFont="1"/>
    <xf numFmtId="0" fontId="27" fillId="0" borderId="0" xfId="0" applyFont="1"/>
    <xf numFmtId="0" fontId="28"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9" fillId="0" borderId="0" xfId="0" applyFont="1" applyAlignment="1">
      <alignment vertical="center"/>
    </xf>
    <xf numFmtId="0" fontId="4" fillId="7" borderId="2" xfId="0" applyFont="1" applyFill="1" applyBorder="1"/>
    <xf numFmtId="0" fontId="0" fillId="7" borderId="2" xfId="0" applyFill="1" applyBorder="1"/>
    <xf numFmtId="0" fontId="20" fillId="10" borderId="21" xfId="0" applyFont="1" applyFill="1" applyBorder="1" applyAlignment="1">
      <alignment horizontal="center" vertical="center"/>
    </xf>
    <xf numFmtId="0" fontId="13" fillId="11" borderId="22" xfId="0" applyFont="1" applyFill="1" applyBorder="1" applyAlignment="1">
      <alignment horizontal="center" vertical="center"/>
    </xf>
    <xf numFmtId="0" fontId="0" fillId="7" borderId="2" xfId="0" applyFill="1" applyBorder="1" applyAlignment="1">
      <alignment horizontal="center" vertical="center"/>
    </xf>
    <xf numFmtId="0" fontId="20" fillId="10" borderId="16" xfId="0" applyFont="1" applyFill="1" applyBorder="1" applyAlignment="1">
      <alignment horizontal="center" vertical="center"/>
    </xf>
    <xf numFmtId="0" fontId="13" fillId="11" borderId="16" xfId="0" applyFont="1" applyFill="1" applyBorder="1" applyAlignment="1">
      <alignment horizontal="center" vertical="center"/>
    </xf>
    <xf numFmtId="0" fontId="4" fillId="7" borderId="2" xfId="0" applyFont="1" applyFill="1" applyBorder="1" applyAlignment="1">
      <alignment horizontal="center" vertical="center"/>
    </xf>
    <xf numFmtId="0" fontId="19" fillId="10" borderId="16" xfId="0" applyFont="1" applyFill="1" applyBorder="1" applyAlignment="1">
      <alignment horizontal="center" vertical="center"/>
    </xf>
    <xf numFmtId="0" fontId="24" fillId="0" borderId="16" xfId="0" applyFont="1" applyBorder="1" applyAlignment="1">
      <alignment horizontal="center" vertical="center"/>
    </xf>
    <xf numFmtId="0" fontId="4" fillId="0" borderId="16" xfId="0" applyFont="1" applyBorder="1" applyAlignment="1">
      <alignment horizontal="center" vertical="center"/>
    </xf>
    <xf numFmtId="0" fontId="31" fillId="0" borderId="0" xfId="0" applyFont="1"/>
    <xf numFmtId="0" fontId="4" fillId="8" borderId="11"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4" fillId="5" borderId="20" xfId="0" applyFont="1" applyFill="1" applyBorder="1" applyAlignment="1">
      <alignment horizontal="center" vertical="center"/>
    </xf>
    <xf numFmtId="0" fontId="4" fillId="6" borderId="20" xfId="0" applyFont="1" applyFill="1" applyBorder="1" applyAlignment="1">
      <alignment horizontal="center" vertical="center"/>
    </xf>
    <xf numFmtId="0" fontId="4" fillId="7"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7" borderId="13" xfId="0" applyFont="1" applyFill="1" applyBorder="1" applyAlignment="1">
      <alignment horizontal="center" vertical="center"/>
    </xf>
    <xf numFmtId="0" fontId="4" fillId="5" borderId="11" xfId="0" applyFont="1" applyFill="1" applyBorder="1" applyAlignment="1">
      <alignment horizontal="center" vertical="center"/>
    </xf>
    <xf numFmtId="0" fontId="4" fillId="7" borderId="23" xfId="0" applyFont="1" applyFill="1" applyBorder="1" applyAlignment="1">
      <alignment horizontal="center" vertical="center"/>
    </xf>
    <xf numFmtId="0" fontId="32" fillId="13" borderId="0" xfId="0" applyFont="1" applyFill="1" applyAlignment="1">
      <alignment horizontal="left" vertical="center"/>
    </xf>
    <xf numFmtId="0" fontId="33" fillId="13" borderId="0" xfId="0" applyFont="1" applyFill="1"/>
    <xf numFmtId="0" fontId="33" fillId="0" borderId="0" xfId="0" applyFont="1"/>
    <xf numFmtId="0" fontId="34" fillId="14" borderId="24" xfId="0" applyFont="1" applyFill="1" applyBorder="1" applyAlignment="1">
      <alignment horizontal="center" vertical="center" wrapText="1"/>
    </xf>
    <xf numFmtId="0" fontId="34" fillId="14" borderId="25" xfId="0" applyFont="1" applyFill="1" applyBorder="1" applyAlignment="1">
      <alignment horizontal="center" vertical="center"/>
    </xf>
    <xf numFmtId="0" fontId="33" fillId="0" borderId="26" xfId="0" applyFont="1" applyBorder="1" applyAlignment="1">
      <alignment horizontal="justify" vertical="top" wrapText="1"/>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justify" vertical="top" wrapText="1"/>
    </xf>
    <xf numFmtId="0" fontId="33" fillId="0" borderId="20" xfId="0" applyFont="1" applyBorder="1" applyAlignment="1">
      <alignment horizontal="center" vertical="center"/>
    </xf>
    <xf numFmtId="0" fontId="33" fillId="0" borderId="9" xfId="0" applyFont="1" applyBorder="1" applyAlignment="1">
      <alignment horizontal="center" vertical="center"/>
    </xf>
    <xf numFmtId="0" fontId="33" fillId="0" borderId="18" xfId="0" applyFont="1" applyBorder="1" applyAlignment="1">
      <alignment horizontal="justify" vertical="top" wrapText="1"/>
    </xf>
    <xf numFmtId="0" fontId="33" fillId="0" borderId="30" xfId="0" applyFont="1" applyBorder="1" applyAlignment="1">
      <alignment horizontal="center" vertical="center"/>
    </xf>
    <xf numFmtId="0" fontId="33" fillId="0" borderId="15" xfId="0" applyFont="1" applyBorder="1" applyAlignment="1">
      <alignment horizontal="center" vertical="center"/>
    </xf>
    <xf numFmtId="0" fontId="33" fillId="13" borderId="0" xfId="0" applyFont="1" applyFill="1" applyAlignment="1">
      <alignment vertical="top" wrapText="1"/>
    </xf>
    <xf numFmtId="0" fontId="33" fillId="0" borderId="1" xfId="0" applyFont="1" applyBorder="1"/>
    <xf numFmtId="0" fontId="33" fillId="0" borderId="1" xfId="0" applyFont="1" applyBorder="1" applyAlignment="1">
      <alignment vertical="top" wrapText="1"/>
    </xf>
    <xf numFmtId="0" fontId="4" fillId="5" borderId="9" xfId="0" applyFont="1" applyFill="1" applyBorder="1" applyAlignment="1">
      <alignment horizontal="center" vertical="center"/>
    </xf>
    <xf numFmtId="0" fontId="4" fillId="6" borderId="9" xfId="0" applyFont="1" applyFill="1" applyBorder="1" applyAlignment="1">
      <alignment horizontal="center" vertical="center"/>
    </xf>
    <xf numFmtId="0" fontId="4" fillId="7" borderId="15" xfId="0" applyFont="1" applyFill="1" applyBorder="1" applyAlignment="1">
      <alignment horizontal="center" vertical="center"/>
    </xf>
    <xf numFmtId="0" fontId="4" fillId="8" borderId="26" xfId="0" applyFont="1" applyFill="1" applyBorder="1" applyAlignment="1">
      <alignment horizontal="center" vertical="center" wrapText="1"/>
    </xf>
    <xf numFmtId="0" fontId="4" fillId="5" borderId="29" xfId="0" applyFont="1" applyFill="1" applyBorder="1" applyAlignment="1">
      <alignment horizontal="center" vertical="center"/>
    </xf>
    <xf numFmtId="0" fontId="4" fillId="6" borderId="29" xfId="0" applyFont="1" applyFill="1" applyBorder="1" applyAlignment="1">
      <alignment horizontal="center" vertical="center"/>
    </xf>
    <xf numFmtId="0" fontId="4" fillId="8" borderId="31" xfId="0" applyFont="1" applyFill="1" applyBorder="1" applyAlignment="1">
      <alignment horizontal="center" vertical="center" wrapText="1"/>
    </xf>
    <xf numFmtId="0" fontId="9" fillId="0" borderId="6" xfId="0" applyFont="1" applyBorder="1" applyAlignment="1">
      <alignment vertical="center"/>
    </xf>
    <xf numFmtId="0" fontId="3" fillId="13" borderId="1" xfId="0" applyFont="1" applyFill="1" applyBorder="1" applyAlignment="1">
      <alignment vertical="center"/>
    </xf>
    <xf numFmtId="0" fontId="10" fillId="13" borderId="1" xfId="0" applyFont="1" applyFill="1" applyBorder="1" applyAlignment="1">
      <alignment horizontal="center" vertical="center"/>
    </xf>
    <xf numFmtId="0" fontId="3" fillId="0" borderId="1" xfId="0" applyFont="1" applyBorder="1" applyAlignment="1">
      <alignment vertical="center"/>
    </xf>
    <xf numFmtId="0" fontId="7" fillId="13" borderId="1" xfId="0" applyFont="1" applyFill="1" applyBorder="1"/>
    <xf numFmtId="0" fontId="9" fillId="0" borderId="19" xfId="0" applyFont="1" applyBorder="1" applyAlignment="1">
      <alignment vertical="center"/>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11" fillId="0" borderId="1" xfId="0" applyFont="1" applyBorder="1"/>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wrapText="1"/>
    </xf>
    <xf numFmtId="0" fontId="0" fillId="0" borderId="31" xfId="0" applyBorder="1"/>
    <xf numFmtId="0" fontId="36" fillId="0" borderId="0" xfId="0" applyFont="1"/>
    <xf numFmtId="0" fontId="36" fillId="0" borderId="0" xfId="0" quotePrefix="1" applyFont="1"/>
    <xf numFmtId="0" fontId="20" fillId="10" borderId="7" xfId="0" applyFont="1" applyFill="1" applyBorder="1" applyAlignment="1">
      <alignment horizontal="center" vertical="center"/>
    </xf>
    <xf numFmtId="0" fontId="13" fillId="11" borderId="20" xfId="0" applyFont="1" applyFill="1" applyBorder="1" applyAlignment="1">
      <alignment horizontal="center" vertical="center"/>
    </xf>
    <xf numFmtId="0" fontId="0" fillId="7" borderId="32" xfId="0" applyFill="1" applyBorder="1" applyAlignment="1">
      <alignment horizontal="center" vertical="center"/>
    </xf>
    <xf numFmtId="0" fontId="36" fillId="0" borderId="0" xfId="0" applyFont="1" applyAlignment="1">
      <alignment horizontal="center" vertical="center"/>
    </xf>
    <xf numFmtId="0" fontId="35" fillId="15" borderId="33" xfId="0" applyFont="1" applyFill="1" applyBorder="1" applyAlignment="1">
      <alignment horizontal="center" vertical="center"/>
    </xf>
    <xf numFmtId="0" fontId="35" fillId="15" borderId="6" xfId="0" applyFont="1" applyFill="1" applyBorder="1" applyAlignment="1">
      <alignment horizontal="center" vertical="center"/>
    </xf>
    <xf numFmtId="0" fontId="1" fillId="0" borderId="1" xfId="0" applyFont="1" applyBorder="1" applyAlignment="1">
      <alignment horizontal="center"/>
    </xf>
    <xf numFmtId="0" fontId="2" fillId="2" borderId="32"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7" xfId="0" applyFont="1" applyFill="1" applyBorder="1" applyAlignment="1">
      <alignment horizontal="center" vertical="center"/>
    </xf>
    <xf numFmtId="0" fontId="5" fillId="0" borderId="1" xfId="0" applyFont="1" applyBorder="1" applyAlignment="1">
      <alignment horizontal="center" vertical="center"/>
    </xf>
    <xf numFmtId="0" fontId="1" fillId="0" borderId="7" xfId="0" applyFont="1" applyBorder="1" applyAlignment="1">
      <alignment horizontal="left" vertical="center"/>
    </xf>
    <xf numFmtId="0" fontId="1" fillId="0" borderId="20" xfId="0" applyFont="1" applyBorder="1" applyAlignment="1">
      <alignment horizontal="left" vertical="center"/>
    </xf>
    <xf numFmtId="0" fontId="25" fillId="7" borderId="7"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1" xfId="0" applyFill="1" applyBorder="1" applyAlignment="1">
      <alignment horizontal="center" vertical="center"/>
    </xf>
    <xf numFmtId="0" fontId="0" fillId="0" borderId="16" xfId="0" applyBorder="1" applyAlignment="1">
      <alignment horizontal="center"/>
    </xf>
    <xf numFmtId="0" fontId="0" fillId="5" borderId="2" xfId="0" applyFill="1" applyBorder="1" applyAlignment="1">
      <alignment horizontal="center" vertical="center"/>
    </xf>
    <xf numFmtId="0" fontId="0" fillId="5" borderId="31" xfId="0" applyFill="1" applyBorder="1" applyAlignment="1">
      <alignment horizontal="center" vertical="center"/>
    </xf>
    <xf numFmtId="0" fontId="11" fillId="0" borderId="16" xfId="0" applyFont="1" applyBorder="1" applyAlignment="1">
      <alignment horizontal="center"/>
    </xf>
    <xf numFmtId="0" fontId="0" fillId="6" borderId="32" xfId="0" applyFill="1" applyBorder="1" applyAlignment="1">
      <alignment horizontal="center" vertical="center"/>
    </xf>
    <xf numFmtId="0" fontId="0" fillId="6" borderId="35" xfId="0" applyFill="1" applyBorder="1" applyAlignment="1">
      <alignment horizontal="center" vertical="center"/>
    </xf>
    <xf numFmtId="0" fontId="0" fillId="6" borderId="38" xfId="0" applyFill="1" applyBorder="1" applyAlignment="1">
      <alignment horizontal="center" vertical="center"/>
    </xf>
    <xf numFmtId="0" fontId="0" fillId="6" borderId="10" xfId="0" applyFill="1" applyBorder="1" applyAlignment="1">
      <alignment horizontal="center" vertical="center"/>
    </xf>
    <xf numFmtId="0" fontId="13" fillId="16"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13" fillId="16" borderId="36" xfId="0" applyFont="1" applyFill="1" applyBorder="1" applyAlignment="1">
      <alignment horizontal="center" vertical="center"/>
    </xf>
    <xf numFmtId="0" fontId="13" fillId="16" borderId="37" xfId="0" applyFont="1" applyFill="1" applyBorder="1" applyAlignment="1">
      <alignment horizontal="center" vertical="center"/>
    </xf>
    <xf numFmtId="0" fontId="18" fillId="8" borderId="7"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20" xfId="0" applyFill="1" applyBorder="1" applyAlignment="1">
      <alignment horizontal="center" vertical="center" wrapText="1"/>
    </xf>
    <xf numFmtId="0" fontId="4" fillId="8" borderId="39" xfId="0" applyFont="1" applyFill="1" applyBorder="1" applyAlignment="1">
      <alignment horizontal="center" vertical="center" wrapText="1"/>
    </xf>
    <xf numFmtId="0" fontId="30" fillId="0" borderId="0" xfId="0" applyFont="1" applyAlignment="1">
      <alignment horizontal="left"/>
    </xf>
    <xf numFmtId="0" fontId="0" fillId="5" borderId="7" xfId="0" applyFill="1" applyBorder="1" applyAlignment="1">
      <alignment horizontal="center" vertical="center"/>
    </xf>
    <xf numFmtId="0" fontId="0" fillId="5" borderId="20" xfId="0" applyFill="1" applyBorder="1" applyAlignment="1">
      <alignment horizontal="center" vertical="center"/>
    </xf>
    <xf numFmtId="0" fontId="0" fillId="6" borderId="7" xfId="0" applyFill="1" applyBorder="1" applyAlignment="1">
      <alignment horizontal="center" vertical="center"/>
    </xf>
    <xf numFmtId="0" fontId="0" fillId="6" borderId="20" xfId="0" applyFill="1" applyBorder="1" applyAlignment="1">
      <alignment horizontal="center" vertical="center"/>
    </xf>
    <xf numFmtId="0" fontId="0" fillId="7" borderId="32" xfId="0" applyFill="1" applyBorder="1" applyAlignment="1">
      <alignment horizontal="center" vertical="center"/>
    </xf>
    <xf numFmtId="0" fontId="0" fillId="7" borderId="35" xfId="0"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29" fillId="0" borderId="0" xfId="0" applyFont="1" applyAlignment="1">
      <alignment horizontal="left"/>
    </xf>
    <xf numFmtId="0" fontId="13" fillId="16" borderId="7" xfId="0" applyFont="1" applyFill="1" applyBorder="1" applyAlignment="1">
      <alignment horizontal="center" vertical="center"/>
    </xf>
    <xf numFmtId="0" fontId="13" fillId="16" borderId="12" xfId="0" applyFont="1" applyFill="1" applyBorder="1" applyAlignment="1">
      <alignment horizontal="center" vertical="center"/>
    </xf>
    <xf numFmtId="0" fontId="13" fillId="16" borderId="20" xfId="0" applyFont="1" applyFill="1" applyBorder="1" applyAlignment="1">
      <alignment horizontal="center" vertical="center"/>
    </xf>
    <xf numFmtId="0" fontId="4" fillId="8" borderId="36"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0" fillId="0" borderId="40" xfId="0" applyBorder="1" applyAlignment="1">
      <alignment horizontal="center"/>
    </xf>
    <xf numFmtId="0" fontId="0" fillId="0" borderId="7" xfId="0" applyBorder="1" applyAlignment="1">
      <alignment horizontal="center"/>
    </xf>
    <xf numFmtId="0" fontId="0" fillId="0" borderId="20" xfId="0" applyBorder="1" applyAlignment="1">
      <alignment horizontal="center"/>
    </xf>
    <xf numFmtId="0" fontId="18" fillId="6" borderId="41" xfId="0" applyFont="1" applyFill="1" applyBorder="1" applyAlignment="1">
      <alignment horizontal="center" vertical="center"/>
    </xf>
    <xf numFmtId="0" fontId="18" fillId="6" borderId="42" xfId="0" applyFont="1" applyFill="1" applyBorder="1" applyAlignment="1">
      <alignment horizontal="center" vertical="center"/>
    </xf>
    <xf numFmtId="0" fontId="18" fillId="6" borderId="43"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45" xfId="0" applyFont="1" applyFill="1" applyBorder="1" applyAlignment="1">
      <alignment horizontal="center" vertical="center"/>
    </xf>
    <xf numFmtId="0" fontId="18" fillId="5" borderId="46" xfId="0" applyFont="1" applyFill="1" applyBorder="1" applyAlignment="1">
      <alignment horizontal="center" vertical="center"/>
    </xf>
    <xf numFmtId="0" fontId="0" fillId="0" borderId="16" xfId="0" applyBorder="1" applyAlignment="1">
      <alignment horizontal="center" vertical="center"/>
    </xf>
    <xf numFmtId="0" fontId="13" fillId="16" borderId="2" xfId="0" applyFont="1" applyFill="1" applyBorder="1" applyAlignment="1">
      <alignment horizontal="center" vertical="center"/>
    </xf>
    <xf numFmtId="0" fontId="17" fillId="8" borderId="47"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9"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18" fillId="8" borderId="48"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0" fillId="6" borderId="39" xfId="0" applyFill="1" applyBorder="1" applyAlignment="1">
      <alignment horizontal="center" vertical="center"/>
    </xf>
    <xf numFmtId="0" fontId="0" fillId="12" borderId="7" xfId="0" applyFill="1" applyBorder="1" applyAlignment="1">
      <alignment horizontal="center" vertical="center"/>
    </xf>
    <xf numFmtId="0" fontId="0" fillId="12" borderId="20" xfId="0" applyFill="1" applyBorder="1" applyAlignment="1">
      <alignment horizontal="center" vertical="center"/>
    </xf>
    <xf numFmtId="0" fontId="0" fillId="5" borderId="39" xfId="0" applyFill="1" applyBorder="1" applyAlignment="1">
      <alignment horizontal="center" vertical="center"/>
    </xf>
    <xf numFmtId="0" fontId="15" fillId="8" borderId="32"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51" xfId="0" applyFont="1" applyFill="1" applyBorder="1" applyAlignment="1">
      <alignment horizontal="center" vertical="center" wrapText="1"/>
    </xf>
    <xf numFmtId="0" fontId="0" fillId="0" borderId="0" xfId="0" applyAlignment="1">
      <alignment horizontal="left" vertical="center"/>
    </xf>
  </cellXfs>
  <cellStyles count="2">
    <cellStyle name="Normal" xfId="0" builtinId="0"/>
    <cellStyle name="Normale_JV Cost Summary ROD-BOS"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1447800</xdr:colOff>
      <xdr:row>1</xdr:row>
      <xdr:rowOff>20926</xdr:rowOff>
    </xdr:from>
    <xdr:to>
      <xdr:col>1</xdr:col>
      <xdr:colOff>2409825</xdr:colOff>
      <xdr:row>3</xdr:row>
      <xdr:rowOff>139890</xdr:rowOff>
    </xdr:to>
    <xdr:pic>
      <xdr:nvPicPr>
        <xdr:cNvPr id="8" name="Imagen 7" descr="image00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24025" y="219075"/>
          <a:ext cx="9620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1543050</xdr:colOff>
      <xdr:row>0</xdr:row>
      <xdr:rowOff>47625</xdr:rowOff>
    </xdr:from>
    <xdr:to>
      <xdr:col>1</xdr:col>
      <xdr:colOff>3136900</xdr:colOff>
      <xdr:row>1</xdr:row>
      <xdr:rowOff>442912</xdr:rowOff>
    </xdr:to>
    <xdr:pic>
      <xdr:nvPicPr>
        <xdr:cNvPr id="3" name="Imagen 2" descr="image00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4500" y="47625"/>
          <a:ext cx="1590675" cy="7239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CB95-28B2-4998-BBD4-D2B8EF3735F6}">
  <dimension ref="B1:C18"/>
  <sheetViews>
    <sheetView showGridLines="0" workbookViewId="0">
      <selection activeCell="C18" sqref="B15:C18"/>
    </sheetView>
  </sheetViews>
  <sheetFormatPr baseColWidth="10" defaultColWidth="11.28515625" defaultRowHeight="15" x14ac:dyDescent="0.25"/>
  <cols>
    <col min="1" max="1" width="3.7109375" customWidth="1"/>
    <col min="2" max="2" width="63" customWidth="1"/>
    <col min="3" max="3" width="92.28515625" customWidth="1"/>
  </cols>
  <sheetData>
    <row r="1" spans="2:3" ht="15.75" thickBot="1" x14ac:dyDescent="0.3"/>
    <row r="2" spans="2:3" x14ac:dyDescent="0.25">
      <c r="B2" s="15"/>
      <c r="C2" s="17" t="s">
        <v>26</v>
      </c>
    </row>
    <row r="3" spans="2:3" x14ac:dyDescent="0.25">
      <c r="B3" s="16"/>
      <c r="C3" s="18" t="s">
        <v>25</v>
      </c>
    </row>
    <row r="4" spans="2:3" x14ac:dyDescent="0.25">
      <c r="B4" s="140"/>
      <c r="C4" s="135"/>
    </row>
    <row r="5" spans="2:3" ht="21" customHeight="1" x14ac:dyDescent="0.25">
      <c r="B5" s="155" t="s">
        <v>23</v>
      </c>
      <c r="C5" s="156"/>
    </row>
    <row r="6" spans="2:3" ht="24.95" customHeight="1" x14ac:dyDescent="0.25">
      <c r="B6" s="136" t="s">
        <v>24</v>
      </c>
      <c r="C6" s="137"/>
    </row>
    <row r="7" spans="2:3" ht="21" customHeight="1" x14ac:dyDescent="0.25">
      <c r="B7" s="138" t="s">
        <v>28</v>
      </c>
      <c r="C7" s="8" t="s">
        <v>27</v>
      </c>
    </row>
    <row r="8" spans="2:3" ht="24.95" customHeight="1" x14ac:dyDescent="0.25">
      <c r="B8" s="136" t="s">
        <v>29</v>
      </c>
      <c r="C8" s="139"/>
    </row>
    <row r="9" spans="2:3" ht="21" customHeight="1" x14ac:dyDescent="0.25">
      <c r="B9" s="4" t="s">
        <v>4</v>
      </c>
      <c r="C9" s="8" t="s">
        <v>30</v>
      </c>
    </row>
    <row r="10" spans="2:3" ht="21" customHeight="1" x14ac:dyDescent="0.25">
      <c r="B10" s="8" t="s">
        <v>257</v>
      </c>
      <c r="C10" s="8" t="s">
        <v>118</v>
      </c>
    </row>
    <row r="11" spans="2:3" ht="30.75" customHeight="1" x14ac:dyDescent="0.25">
      <c r="B11" s="5" t="s">
        <v>6</v>
      </c>
      <c r="C11" s="5" t="s">
        <v>250</v>
      </c>
    </row>
    <row r="12" spans="2:3" ht="57" customHeight="1" x14ac:dyDescent="0.25">
      <c r="B12" s="5" t="s">
        <v>7</v>
      </c>
      <c r="C12" s="5" t="s">
        <v>253</v>
      </c>
    </row>
    <row r="13" spans="2:3" ht="21" customHeight="1" x14ac:dyDescent="0.25">
      <c r="B13" s="6" t="s">
        <v>8</v>
      </c>
      <c r="C13" s="8" t="s">
        <v>119</v>
      </c>
    </row>
    <row r="14" spans="2:3" ht="48" customHeight="1" x14ac:dyDescent="0.25">
      <c r="B14" s="5" t="s">
        <v>35</v>
      </c>
      <c r="C14" s="5" t="s">
        <v>251</v>
      </c>
    </row>
    <row r="15" spans="2:3" ht="48" customHeight="1" x14ac:dyDescent="0.25">
      <c r="B15" s="8" t="s">
        <v>36</v>
      </c>
      <c r="C15" s="5" t="s">
        <v>252</v>
      </c>
    </row>
    <row r="16" spans="2:3" ht="48" customHeight="1" x14ac:dyDescent="0.25">
      <c r="B16" s="8" t="s">
        <v>37</v>
      </c>
      <c r="C16" s="5" t="s">
        <v>254</v>
      </c>
    </row>
    <row r="17" spans="2:3" ht="21" customHeight="1" x14ac:dyDescent="0.25">
      <c r="B17" s="4" t="s">
        <v>9</v>
      </c>
      <c r="C17" s="8" t="s">
        <v>120</v>
      </c>
    </row>
    <row r="18" spans="2:3" ht="21" customHeight="1" x14ac:dyDescent="0.25">
      <c r="B18" s="4" t="s">
        <v>258</v>
      </c>
      <c r="C18" s="8" t="s">
        <v>121</v>
      </c>
    </row>
  </sheetData>
  <mergeCells count="1">
    <mergeCell ref="B5:C5"/>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1"/>
  <sheetViews>
    <sheetView tabSelected="1" view="pageBreakPreview" zoomScaleNormal="100" zoomScaleSheetLayoutView="100" workbookViewId="0">
      <pane xSplit="2" ySplit="7" topLeftCell="C8" activePane="bottomRight" state="frozen"/>
      <selection pane="topRight" activeCell="C1" sqref="C1"/>
      <selection pane="bottomLeft" activeCell="A5" sqref="A5"/>
      <selection pane="bottomRight" activeCell="B10" sqref="B10"/>
    </sheetView>
  </sheetViews>
  <sheetFormatPr baseColWidth="10" defaultColWidth="11.28515625" defaultRowHeight="15" x14ac:dyDescent="0.25"/>
  <cols>
    <col min="1" max="1" width="2.140625" customWidth="1"/>
    <col min="2" max="2" width="68.28515625" customWidth="1"/>
    <col min="3" max="3" width="43.85546875" customWidth="1"/>
    <col min="4" max="4" width="22.7109375" customWidth="1"/>
    <col min="5" max="7" width="12.7109375" customWidth="1"/>
    <col min="8" max="8" width="3.7109375" customWidth="1"/>
  </cols>
  <sheetData>
    <row r="1" spans="2:9" ht="26.25" customHeight="1" x14ac:dyDescent="0.25">
      <c r="B1" s="157"/>
      <c r="C1" s="158" t="s">
        <v>2</v>
      </c>
      <c r="D1" s="159"/>
      <c r="E1" s="159"/>
      <c r="F1" s="159"/>
      <c r="G1" s="160"/>
    </row>
    <row r="2" spans="2:9" ht="36" customHeight="1" x14ac:dyDescent="0.25">
      <c r="B2" s="157"/>
      <c r="C2" s="161"/>
      <c r="D2" s="162"/>
      <c r="E2" s="162"/>
      <c r="F2" s="162"/>
      <c r="G2" s="163"/>
    </row>
    <row r="3" spans="2:9" ht="40.5" customHeight="1" x14ac:dyDescent="0.25">
      <c r="B3" s="3" t="s">
        <v>12</v>
      </c>
      <c r="C3" s="164" t="s">
        <v>117</v>
      </c>
      <c r="D3" s="164"/>
      <c r="E3" s="164"/>
      <c r="F3" s="164"/>
      <c r="G3" s="164"/>
    </row>
    <row r="4" spans="2:9" ht="20.100000000000001" customHeight="1" x14ac:dyDescent="0.25">
      <c r="B4" s="22" t="s">
        <v>31</v>
      </c>
      <c r="C4" s="22"/>
      <c r="D4" s="22"/>
      <c r="E4" s="22"/>
      <c r="F4" s="22"/>
      <c r="G4" s="22"/>
      <c r="I4" s="7"/>
    </row>
    <row r="5" spans="2:9" ht="20.100000000000001" customHeight="1" x14ac:dyDescent="0.25">
      <c r="B5" s="4" t="s">
        <v>32</v>
      </c>
      <c r="C5" s="14" t="s">
        <v>261</v>
      </c>
      <c r="D5" s="165" t="b">
        <f>+IF(C5="Si","Supervisión",IF(C5="No","Continue evaluación"))</f>
        <v>0</v>
      </c>
      <c r="E5" s="166"/>
      <c r="F5" s="8"/>
      <c r="G5" s="8"/>
      <c r="I5" s="7"/>
    </row>
    <row r="6" spans="2:9" ht="20.100000000000001" customHeight="1" x14ac:dyDescent="0.25">
      <c r="B6" s="4"/>
      <c r="C6" s="14"/>
      <c r="D6" s="2"/>
      <c r="E6" s="1"/>
      <c r="F6" s="8"/>
      <c r="G6" s="8"/>
      <c r="I6" s="7"/>
    </row>
    <row r="7" spans="2:9" ht="30" customHeight="1" x14ac:dyDescent="0.25">
      <c r="B7" s="66" t="s">
        <v>3</v>
      </c>
      <c r="C7" s="66" t="s">
        <v>262</v>
      </c>
      <c r="D7" s="66" t="s">
        <v>264</v>
      </c>
      <c r="E7" s="19" t="s">
        <v>13</v>
      </c>
      <c r="F7" s="19"/>
      <c r="G7" s="19" t="s">
        <v>13</v>
      </c>
    </row>
    <row r="8" spans="2:9" ht="20.100000000000001" customHeight="1" x14ac:dyDescent="0.25">
      <c r="B8" s="12" t="s">
        <v>4</v>
      </c>
      <c r="C8" s="9" t="s">
        <v>356</v>
      </c>
      <c r="D8" s="9" t="b">
        <f>+IF(C8="Mayor a 10.000 SMMLV",15,IF(C8="De 1.000 a 10.000 SMMLV",9,IF(C8="De 200 a 1.000 SMMLV",6,IF(C8="Menor a 200 SMMLV",3))))</f>
        <v>0</v>
      </c>
      <c r="E8" s="8"/>
      <c r="F8" s="8"/>
      <c r="G8" s="8"/>
    </row>
    <row r="9" spans="2:9" ht="20.100000000000001" customHeight="1" x14ac:dyDescent="0.25">
      <c r="B9" s="8" t="s">
        <v>259</v>
      </c>
      <c r="C9" s="14" t="s">
        <v>263</v>
      </c>
      <c r="D9" s="9" t="b">
        <f>+IF(C9="Mayor a 24 meses",8,IF(C9="De 12 a 24 meses",5,IF(C9="Menor a 12 meses",2)))</f>
        <v>0</v>
      </c>
      <c r="E9" s="8"/>
      <c r="F9" s="8"/>
      <c r="G9" s="8"/>
    </row>
    <row r="10" spans="2:9" ht="26.25" customHeight="1" x14ac:dyDescent="0.25">
      <c r="B10" s="5" t="s">
        <v>6</v>
      </c>
      <c r="C10" s="14" t="s">
        <v>356</v>
      </c>
      <c r="D10" s="9" t="b">
        <f>+IF(C10="Mayor a 5 frentes y/o Acceso muy dificil",10,IF(C10="Hasta 5 frentes y/o Acceso dificil",6,IF(C10="Un solo frente y/o Acceso normal",2)))</f>
        <v>0</v>
      </c>
      <c r="E10" s="8" t="s">
        <v>13</v>
      </c>
      <c r="F10" s="9" t="s">
        <v>13</v>
      </c>
      <c r="G10" s="9" t="s">
        <v>13</v>
      </c>
    </row>
    <row r="11" spans="2:9" ht="20.100000000000001" customHeight="1" x14ac:dyDescent="0.25">
      <c r="B11" s="5" t="s">
        <v>7</v>
      </c>
      <c r="C11" s="9" t="s">
        <v>263</v>
      </c>
      <c r="D11" s="9" t="b">
        <f>+IF(C11="Alto",20,IF(C11="Medio",12,IF(C11="Bajo",4)))</f>
        <v>0</v>
      </c>
      <c r="E11" s="8"/>
      <c r="F11" s="8"/>
      <c r="G11" s="8"/>
      <c r="I11" s="7" t="s">
        <v>13</v>
      </c>
    </row>
    <row r="12" spans="2:9" ht="20.100000000000001" customHeight="1" x14ac:dyDescent="0.25">
      <c r="B12" s="6" t="s">
        <v>8</v>
      </c>
      <c r="C12" s="9" t="s">
        <v>263</v>
      </c>
      <c r="D12" s="9" t="b">
        <f>+IF(C12="Mayor a 50 Personas",10,IF(C12="De 10 a 50 Personas",6,IF(C12="Menor a 10 Personas",2)))</f>
        <v>0</v>
      </c>
      <c r="E12" s="8"/>
      <c r="F12" s="8"/>
      <c r="G12" s="8"/>
      <c r="I12" s="7" t="s">
        <v>13</v>
      </c>
    </row>
    <row r="13" spans="2:9" ht="20.100000000000001" customHeight="1" x14ac:dyDescent="0.25">
      <c r="B13" s="6" t="s">
        <v>35</v>
      </c>
      <c r="C13" s="9" t="s">
        <v>263</v>
      </c>
      <c r="D13" s="9" t="b">
        <f>+IF(C13="Alto",11,IF(C13="Medio",7,IF(C13="Bajo",2,IF(C13="No aplica",1))))</f>
        <v>0</v>
      </c>
      <c r="E13" s="8"/>
      <c r="F13" s="8"/>
      <c r="G13" s="8"/>
      <c r="I13" s="7" t="s">
        <v>13</v>
      </c>
    </row>
    <row r="14" spans="2:9" ht="20.100000000000001" customHeight="1" x14ac:dyDescent="0.25">
      <c r="B14" s="6" t="s">
        <v>36</v>
      </c>
      <c r="C14" s="9" t="s">
        <v>263</v>
      </c>
      <c r="D14" s="9" t="b">
        <f>+IF(C14="Alto",11,IF(C14="Medio",7,IF(C14="Bajo",2,IF(C14="No aplica",1))))</f>
        <v>0</v>
      </c>
      <c r="E14" s="8"/>
      <c r="F14" s="8"/>
      <c r="G14" s="8"/>
      <c r="I14" s="7"/>
    </row>
    <row r="15" spans="2:9" ht="20.100000000000001" customHeight="1" x14ac:dyDescent="0.25">
      <c r="B15" s="6" t="s">
        <v>37</v>
      </c>
      <c r="C15" s="9" t="s">
        <v>263</v>
      </c>
      <c r="D15" s="9" t="b">
        <f>+IF(C15="Alto",11,IF(C15="Medio",7,IF(C15="Bajo",2)))</f>
        <v>0</v>
      </c>
      <c r="E15" s="8"/>
      <c r="F15" s="8"/>
      <c r="G15" s="8"/>
      <c r="I15" s="7"/>
    </row>
    <row r="16" spans="2:9" ht="20.100000000000001" customHeight="1" x14ac:dyDescent="0.25">
      <c r="B16" s="4" t="s">
        <v>9</v>
      </c>
      <c r="C16" s="14" t="s">
        <v>263</v>
      </c>
      <c r="D16" s="9" t="b">
        <f>+IF(C16="Si",2,IF(C16="No",0))</f>
        <v>0</v>
      </c>
      <c r="E16" s="8"/>
      <c r="F16" s="8"/>
      <c r="G16" s="8"/>
      <c r="I16" s="7"/>
    </row>
    <row r="17" spans="2:9" ht="20.100000000000001" customHeight="1" x14ac:dyDescent="0.25">
      <c r="B17" s="4" t="s">
        <v>260</v>
      </c>
      <c r="C17" s="14" t="s">
        <v>263</v>
      </c>
      <c r="D17" s="9" t="b">
        <f>+IF(C17="Si",2,IF(C17="No",0))</f>
        <v>0</v>
      </c>
      <c r="E17" s="8"/>
      <c r="F17" s="8"/>
      <c r="G17" s="8"/>
      <c r="I17" s="7"/>
    </row>
    <row r="18" spans="2:9" ht="20.100000000000001" customHeight="1" x14ac:dyDescent="0.25">
      <c r="B18" s="20" t="s">
        <v>13</v>
      </c>
      <c r="C18" s="21" t="s">
        <v>22</v>
      </c>
      <c r="D18" s="21">
        <f>SUM(D8:D17)</f>
        <v>0</v>
      </c>
      <c r="E18" s="22"/>
      <c r="F18" s="22"/>
      <c r="G18" s="22"/>
      <c r="I18" s="7" t="s">
        <v>13</v>
      </c>
    </row>
    <row r="19" spans="2:9" ht="9.9499999999999993" customHeight="1" x14ac:dyDescent="0.25">
      <c r="B19" s="4" t="s">
        <v>13</v>
      </c>
      <c r="C19" s="8" t="s">
        <v>13</v>
      </c>
      <c r="D19" s="8"/>
      <c r="E19" s="8"/>
      <c r="F19" s="8"/>
      <c r="G19" s="8"/>
      <c r="I19" s="7"/>
    </row>
    <row r="20" spans="2:9" ht="20.100000000000001" customHeight="1" x14ac:dyDescent="0.25">
      <c r="B20" s="65" t="s">
        <v>11</v>
      </c>
      <c r="C20" s="22"/>
      <c r="D20" s="24" t="str">
        <f>+IF(D18&gt;=62,"High",IF(D18&gt;=44,"Medium","Low"))</f>
        <v>Low</v>
      </c>
      <c r="E20" s="22"/>
      <c r="F20" s="22"/>
      <c r="G20" s="22"/>
      <c r="I20" s="7"/>
    </row>
    <row r="21" spans="2:9" ht="20.100000000000001" customHeight="1" x14ac:dyDescent="0.25">
      <c r="B21" s="4"/>
      <c r="C21" s="14"/>
      <c r="D21" s="8"/>
      <c r="E21" s="8"/>
      <c r="F21" s="8"/>
      <c r="G21" s="8"/>
      <c r="I21" s="7"/>
    </row>
    <row r="22" spans="2:9" ht="42.75" customHeight="1" x14ac:dyDescent="0.25">
      <c r="B22" s="70" t="s">
        <v>177</v>
      </c>
      <c r="C22" s="167" t="str">
        <f>IF(AND(D8=3,D20="Low"),"Semi-Junior Professional",IF(AND(D8=6,D20="Low"),"Junior Professional",IF(AND(D8=9,D20="Low"),"ECG Supervisor; or Advisor; or Specialist Professional; or Senior Professional","External Audit")))</f>
        <v>External Audit</v>
      </c>
      <c r="D22" s="168"/>
      <c r="E22" s="168"/>
      <c r="F22" s="168"/>
      <c r="G22" s="169"/>
      <c r="I22" s="7"/>
    </row>
    <row r="23" spans="2:9" ht="20.100000000000001" customHeight="1" x14ac:dyDescent="0.25">
      <c r="B23" s="10"/>
      <c r="C23" s="10"/>
      <c r="D23" s="10"/>
      <c r="E23" s="10"/>
      <c r="F23" s="10"/>
      <c r="G23" s="10"/>
    </row>
    <row r="24" spans="2:9" ht="20.100000000000001" customHeight="1" x14ac:dyDescent="0.25">
      <c r="B24" s="10"/>
      <c r="C24" s="10"/>
      <c r="D24" s="10"/>
      <c r="E24" s="10"/>
      <c r="F24" s="10"/>
      <c r="G24" s="10"/>
    </row>
    <row r="25" spans="2:9" ht="20.100000000000001" customHeight="1" x14ac:dyDescent="0.25">
      <c r="B25" s="10"/>
      <c r="C25" s="10"/>
      <c r="D25" s="10"/>
      <c r="E25" s="10"/>
      <c r="F25" s="10"/>
      <c r="G25" s="10"/>
    </row>
    <row r="26" spans="2:9" ht="20.100000000000001" customHeight="1" x14ac:dyDescent="0.25">
      <c r="B26" s="10"/>
      <c r="C26" s="10"/>
      <c r="D26" s="10"/>
      <c r="E26" s="10"/>
      <c r="F26" s="10"/>
      <c r="G26" s="10"/>
    </row>
    <row r="27" spans="2:9" ht="20.100000000000001" customHeight="1" x14ac:dyDescent="0.25">
      <c r="B27" s="10"/>
      <c r="C27" s="10"/>
      <c r="D27" s="10"/>
      <c r="E27" s="10"/>
      <c r="F27" s="10"/>
      <c r="G27" s="10"/>
    </row>
    <row r="28" spans="2:9" ht="20.100000000000001" customHeight="1" x14ac:dyDescent="0.25">
      <c r="B28" s="10"/>
      <c r="C28" s="10"/>
      <c r="D28" s="10"/>
      <c r="E28" s="10"/>
      <c r="F28" s="10"/>
      <c r="G28" s="10"/>
    </row>
    <row r="29" spans="2:9" ht="20.100000000000001" customHeight="1" x14ac:dyDescent="0.25">
      <c r="B29" s="10"/>
      <c r="C29" s="10"/>
      <c r="D29" s="10"/>
      <c r="E29" s="10"/>
      <c r="F29" s="10"/>
      <c r="G29" s="10"/>
    </row>
    <row r="30" spans="2:9" ht="20.100000000000001" customHeight="1" x14ac:dyDescent="0.25">
      <c r="B30" s="10"/>
      <c r="C30" s="10"/>
      <c r="D30" s="10"/>
      <c r="E30" s="10"/>
      <c r="F30" s="10"/>
      <c r="G30" s="10"/>
    </row>
    <row r="31" spans="2:9" ht="20.100000000000001" customHeight="1" x14ac:dyDescent="0.25">
      <c r="B31" s="10"/>
      <c r="C31" s="10"/>
      <c r="D31" s="10"/>
      <c r="E31" s="10"/>
      <c r="F31" s="10"/>
      <c r="G31" s="10"/>
    </row>
    <row r="32" spans="2:9" ht="20.100000000000001" customHeight="1" x14ac:dyDescent="0.25">
      <c r="B32" s="10"/>
      <c r="C32" s="10"/>
      <c r="D32" s="10"/>
      <c r="E32" s="10"/>
      <c r="F32" s="10"/>
      <c r="G32" s="10"/>
    </row>
    <row r="33" spans="2:7" ht="20.100000000000001" customHeight="1" x14ac:dyDescent="0.25">
      <c r="B33" s="10"/>
      <c r="C33" s="10"/>
      <c r="D33" s="10"/>
      <c r="E33" s="10"/>
      <c r="F33" s="10"/>
      <c r="G33" s="10"/>
    </row>
    <row r="34" spans="2:7" ht="20.100000000000001" customHeight="1" x14ac:dyDescent="0.25">
      <c r="B34" s="10"/>
      <c r="C34" s="10"/>
      <c r="D34" s="10"/>
      <c r="E34" s="10"/>
      <c r="F34" s="10"/>
      <c r="G34" s="10"/>
    </row>
    <row r="35" spans="2:7" ht="20.100000000000001" customHeight="1" x14ac:dyDescent="0.25">
      <c r="B35" s="10"/>
      <c r="C35" s="10"/>
      <c r="D35" s="10"/>
      <c r="E35" s="10"/>
      <c r="F35" s="10"/>
      <c r="G35" s="10"/>
    </row>
    <row r="36" spans="2:7" ht="20.100000000000001" customHeight="1" x14ac:dyDescent="0.25">
      <c r="B36" s="10"/>
      <c r="C36" s="10"/>
      <c r="D36" s="10"/>
      <c r="E36" s="10"/>
      <c r="F36" s="10"/>
      <c r="G36" s="10"/>
    </row>
    <row r="37" spans="2:7" ht="20.100000000000001" customHeight="1" x14ac:dyDescent="0.25">
      <c r="B37" s="10"/>
      <c r="C37" s="10"/>
      <c r="D37" s="10"/>
      <c r="E37" s="10"/>
      <c r="F37" s="10"/>
      <c r="G37" s="10"/>
    </row>
    <row r="38" spans="2:7" ht="20.100000000000001" customHeight="1" x14ac:dyDescent="0.25">
      <c r="B38" s="10"/>
      <c r="C38" s="10"/>
      <c r="D38" s="10"/>
      <c r="E38" s="10"/>
      <c r="F38" s="10"/>
      <c r="G38" s="10"/>
    </row>
    <row r="39" spans="2:7" ht="20.100000000000001" customHeight="1" x14ac:dyDescent="0.25">
      <c r="B39" s="10"/>
      <c r="C39" s="10"/>
      <c r="D39" s="10"/>
      <c r="E39" s="10"/>
      <c r="F39" s="10"/>
      <c r="G39" s="10"/>
    </row>
    <row r="40" spans="2:7" ht="20.100000000000001" customHeight="1" x14ac:dyDescent="0.25">
      <c r="B40" s="10"/>
      <c r="C40" s="10"/>
      <c r="D40" s="10"/>
      <c r="E40" s="10"/>
      <c r="F40" s="10"/>
      <c r="G40" s="10"/>
    </row>
    <row r="41" spans="2:7" ht="20.100000000000001" customHeight="1" x14ac:dyDescent="0.25">
      <c r="B41" s="10"/>
      <c r="C41" s="10"/>
      <c r="D41" s="10"/>
      <c r="E41" s="10"/>
      <c r="F41" s="10"/>
      <c r="G41" s="10"/>
    </row>
    <row r="42" spans="2:7" ht="20.100000000000001" customHeight="1" x14ac:dyDescent="0.25">
      <c r="B42" s="10"/>
      <c r="C42" s="10"/>
      <c r="D42" s="10"/>
      <c r="E42" s="10"/>
      <c r="F42" s="10"/>
      <c r="G42" s="10"/>
    </row>
    <row r="43" spans="2:7" ht="20.100000000000001" customHeight="1" x14ac:dyDescent="0.25">
      <c r="B43" s="10"/>
      <c r="C43" s="10"/>
      <c r="D43" s="10"/>
      <c r="E43" s="10"/>
      <c r="F43" s="10"/>
      <c r="G43" s="10"/>
    </row>
    <row r="44" spans="2:7" ht="20.100000000000001" customHeight="1" x14ac:dyDescent="0.25">
      <c r="B44" s="10"/>
      <c r="C44" s="10"/>
      <c r="D44" s="10"/>
      <c r="E44" s="10"/>
      <c r="F44" s="10"/>
      <c r="G44" s="10"/>
    </row>
    <row r="45" spans="2:7" ht="20.100000000000001" customHeight="1" x14ac:dyDescent="0.25">
      <c r="B45" s="10"/>
      <c r="C45" s="10"/>
      <c r="D45" s="10"/>
      <c r="E45" s="10"/>
      <c r="F45" s="10"/>
      <c r="G45" s="10"/>
    </row>
    <row r="46" spans="2:7" ht="20.100000000000001" customHeight="1" x14ac:dyDescent="0.25">
      <c r="B46" s="10"/>
      <c r="C46" s="10"/>
      <c r="D46" s="10"/>
      <c r="E46" s="10"/>
      <c r="F46" s="10"/>
      <c r="G46" s="10"/>
    </row>
    <row r="47" spans="2:7" ht="20.100000000000001" customHeight="1" x14ac:dyDescent="0.25">
      <c r="B47" s="10"/>
      <c r="C47" s="10"/>
      <c r="D47" s="10"/>
      <c r="E47" s="10"/>
      <c r="F47" s="10"/>
      <c r="G47" s="10"/>
    </row>
    <row r="48" spans="2:7" ht="20.100000000000001" customHeight="1" x14ac:dyDescent="0.25">
      <c r="B48" s="10"/>
      <c r="C48" s="10"/>
      <c r="D48" s="10"/>
      <c r="E48" s="10"/>
      <c r="F48" s="10"/>
      <c r="G48" s="10"/>
    </row>
    <row r="49" spans="2:7" ht="20.100000000000001" customHeight="1" x14ac:dyDescent="0.25">
      <c r="B49" s="10"/>
      <c r="C49" s="10"/>
      <c r="D49" s="10"/>
      <c r="E49" s="10"/>
      <c r="F49" s="10"/>
      <c r="G49" s="10"/>
    </row>
    <row r="50" spans="2:7" ht="20.100000000000001" customHeight="1" x14ac:dyDescent="0.25">
      <c r="B50" s="10"/>
      <c r="C50" s="10"/>
      <c r="D50" s="10"/>
      <c r="E50" s="10"/>
      <c r="F50" s="10"/>
      <c r="G50" s="10"/>
    </row>
    <row r="51" spans="2:7" ht="20.100000000000001" customHeight="1" x14ac:dyDescent="0.25">
      <c r="B51" s="10"/>
      <c r="C51" s="10"/>
      <c r="D51" s="10"/>
      <c r="E51" s="10"/>
      <c r="F51" s="10"/>
      <c r="G51" s="10"/>
    </row>
    <row r="52" spans="2:7" ht="20.100000000000001" customHeight="1" x14ac:dyDescent="0.25">
      <c r="B52" s="10"/>
      <c r="C52" s="10"/>
      <c r="D52" s="10"/>
      <c r="E52" s="10"/>
      <c r="F52" s="10"/>
      <c r="G52" s="10"/>
    </row>
    <row r="53" spans="2:7" ht="20.100000000000001" customHeight="1" x14ac:dyDescent="0.25">
      <c r="B53" s="10"/>
      <c r="C53" s="10"/>
      <c r="D53" s="10"/>
      <c r="E53" s="10"/>
      <c r="F53" s="10"/>
      <c r="G53" s="10"/>
    </row>
    <row r="54" spans="2:7" ht="20.100000000000001" customHeight="1" x14ac:dyDescent="0.25">
      <c r="B54" s="10"/>
      <c r="C54" s="10"/>
      <c r="D54" s="10"/>
      <c r="E54" s="10"/>
      <c r="F54" s="10"/>
      <c r="G54" s="10"/>
    </row>
    <row r="55" spans="2:7" ht="20.100000000000001" customHeight="1" x14ac:dyDescent="0.25">
      <c r="B55" s="10"/>
      <c r="C55" s="10"/>
      <c r="D55" s="10"/>
      <c r="E55" s="10"/>
      <c r="F55" s="10"/>
      <c r="G55" s="10"/>
    </row>
    <row r="56" spans="2:7" ht="20.100000000000001" customHeight="1" x14ac:dyDescent="0.25">
      <c r="B56" s="10"/>
      <c r="C56" s="10"/>
      <c r="D56" s="10"/>
      <c r="E56" s="10"/>
      <c r="F56" s="10"/>
      <c r="G56" s="10"/>
    </row>
    <row r="57" spans="2:7" ht="20.100000000000001" customHeight="1" x14ac:dyDescent="0.25">
      <c r="B57" s="10"/>
      <c r="C57" s="10"/>
      <c r="D57" s="10"/>
      <c r="E57" s="10"/>
      <c r="F57" s="10"/>
      <c r="G57" s="10"/>
    </row>
    <row r="58" spans="2:7" ht="20.100000000000001" customHeight="1" x14ac:dyDescent="0.25">
      <c r="B58" s="10"/>
      <c r="C58" s="10"/>
      <c r="D58" s="10"/>
      <c r="E58" s="10"/>
      <c r="F58" s="10"/>
      <c r="G58" s="10"/>
    </row>
    <row r="59" spans="2:7" ht="20.100000000000001" customHeight="1" x14ac:dyDescent="0.25">
      <c r="B59" s="10"/>
      <c r="C59" s="10"/>
      <c r="D59" s="10"/>
      <c r="E59" s="10"/>
      <c r="F59" s="10"/>
      <c r="G59" s="10"/>
    </row>
    <row r="60" spans="2:7" ht="20.100000000000001" customHeight="1" x14ac:dyDescent="0.25">
      <c r="B60" s="10"/>
      <c r="C60" s="10"/>
      <c r="D60" s="10"/>
      <c r="E60" s="10"/>
      <c r="F60" s="10"/>
      <c r="G60" s="10"/>
    </row>
    <row r="61" spans="2:7" ht="20.100000000000001" customHeight="1" x14ac:dyDescent="0.25">
      <c r="B61" s="10"/>
      <c r="C61" s="10"/>
      <c r="D61" s="10"/>
      <c r="E61" s="10"/>
      <c r="F61" s="10"/>
      <c r="G61" s="10"/>
    </row>
    <row r="62" spans="2:7" ht="20.100000000000001" customHeight="1" x14ac:dyDescent="0.25">
      <c r="B62" s="10"/>
      <c r="C62" s="10"/>
      <c r="D62" s="10"/>
      <c r="E62" s="10"/>
      <c r="F62" s="10"/>
      <c r="G62" s="10"/>
    </row>
    <row r="63" spans="2:7" ht="20.100000000000001" customHeight="1" x14ac:dyDescent="0.25">
      <c r="B63" s="10"/>
      <c r="C63" s="10"/>
      <c r="D63" s="10"/>
      <c r="E63" s="10"/>
      <c r="F63" s="10"/>
      <c r="G63" s="10"/>
    </row>
    <row r="64" spans="2:7" ht="20.100000000000001" customHeight="1" x14ac:dyDescent="0.25">
      <c r="B64" s="10"/>
      <c r="C64" s="10"/>
      <c r="D64" s="10"/>
      <c r="E64" s="10"/>
      <c r="F64" s="10"/>
      <c r="G64" s="10"/>
    </row>
    <row r="65" spans="2:7" ht="20.100000000000001" customHeight="1" x14ac:dyDescent="0.25">
      <c r="B65" s="10"/>
      <c r="C65" s="10"/>
      <c r="D65" s="10"/>
      <c r="E65" s="10"/>
      <c r="F65" s="10"/>
      <c r="G65" s="10"/>
    </row>
    <row r="66" spans="2:7" ht="20.100000000000001" customHeight="1" x14ac:dyDescent="0.25">
      <c r="B66" s="10"/>
      <c r="C66" s="10"/>
      <c r="D66" s="10"/>
      <c r="E66" s="10"/>
      <c r="F66" s="10"/>
      <c r="G66" s="10"/>
    </row>
    <row r="67" spans="2:7" ht="20.100000000000001" customHeight="1" x14ac:dyDescent="0.25">
      <c r="B67" s="10"/>
      <c r="C67" s="10"/>
      <c r="D67" s="10"/>
      <c r="E67" s="10"/>
      <c r="F67" s="10"/>
      <c r="G67" s="10"/>
    </row>
    <row r="68" spans="2:7" ht="20.100000000000001" customHeight="1" x14ac:dyDescent="0.25">
      <c r="B68" s="10"/>
      <c r="C68" s="10"/>
      <c r="D68" s="10"/>
      <c r="E68" s="10"/>
      <c r="F68" s="10"/>
      <c r="G68" s="10"/>
    </row>
    <row r="69" spans="2:7" ht="20.100000000000001" customHeight="1" x14ac:dyDescent="0.25">
      <c r="B69" s="10"/>
      <c r="C69" s="10"/>
      <c r="D69" s="10"/>
      <c r="E69" s="10"/>
      <c r="F69" s="10"/>
      <c r="G69" s="10"/>
    </row>
    <row r="70" spans="2:7" ht="20.100000000000001" customHeight="1" x14ac:dyDescent="0.25">
      <c r="B70" s="10"/>
      <c r="C70" s="10"/>
      <c r="D70" s="10"/>
      <c r="E70" s="10"/>
      <c r="F70" s="10"/>
      <c r="G70" s="10"/>
    </row>
    <row r="71" spans="2:7" ht="20.100000000000001" customHeight="1" x14ac:dyDescent="0.25">
      <c r="B71" s="10"/>
      <c r="C71" s="10"/>
      <c r="D71" s="10"/>
      <c r="E71" s="10"/>
      <c r="F71" s="10"/>
      <c r="G71" s="10"/>
    </row>
    <row r="72" spans="2:7" ht="20.100000000000001" customHeight="1" x14ac:dyDescent="0.25">
      <c r="B72" s="10"/>
      <c r="C72" s="10"/>
      <c r="D72" s="10"/>
      <c r="E72" s="10"/>
      <c r="F72" s="10"/>
      <c r="G72" s="10"/>
    </row>
    <row r="73" spans="2:7" ht="20.100000000000001" customHeight="1" x14ac:dyDescent="0.25">
      <c r="B73" s="10"/>
      <c r="C73" s="10"/>
      <c r="D73" s="10"/>
      <c r="E73" s="10"/>
      <c r="F73" s="10"/>
      <c r="G73" s="10"/>
    </row>
    <row r="74" spans="2:7" ht="20.100000000000001" customHeight="1" x14ac:dyDescent="0.25">
      <c r="B74" s="10"/>
      <c r="C74" s="10"/>
      <c r="D74" s="10"/>
      <c r="E74" s="10"/>
      <c r="F74" s="10"/>
      <c r="G74" s="10"/>
    </row>
    <row r="75" spans="2:7" ht="20.100000000000001" customHeight="1" x14ac:dyDescent="0.25">
      <c r="B75" s="10"/>
      <c r="C75" s="10"/>
      <c r="D75" s="10"/>
      <c r="E75" s="10"/>
      <c r="F75" s="10"/>
      <c r="G75" s="10"/>
    </row>
    <row r="76" spans="2:7" x14ac:dyDescent="0.25">
      <c r="B76" s="10"/>
      <c r="C76" s="10"/>
      <c r="D76" s="10"/>
      <c r="E76" s="10"/>
      <c r="F76" s="10"/>
      <c r="G76" s="10"/>
    </row>
    <row r="77" spans="2:7" x14ac:dyDescent="0.25">
      <c r="B77" s="10"/>
      <c r="C77" s="10"/>
      <c r="D77" s="10"/>
      <c r="E77" s="10"/>
      <c r="F77" s="10"/>
      <c r="G77" s="10"/>
    </row>
    <row r="78" spans="2:7" x14ac:dyDescent="0.25">
      <c r="B78" s="10"/>
      <c r="C78" s="10"/>
      <c r="D78" s="10"/>
      <c r="E78" s="10"/>
      <c r="F78" s="10"/>
      <c r="G78" s="10"/>
    </row>
    <row r="79" spans="2:7" x14ac:dyDescent="0.25">
      <c r="B79" s="10"/>
      <c r="C79" s="10"/>
      <c r="D79" s="10"/>
      <c r="E79" s="10"/>
      <c r="F79" s="10"/>
      <c r="G79" s="10"/>
    </row>
    <row r="80" spans="2:7" x14ac:dyDescent="0.25">
      <c r="B80" s="10"/>
      <c r="C80" s="10"/>
      <c r="D80" s="10"/>
      <c r="E80" s="10"/>
      <c r="F80" s="10"/>
      <c r="G80" s="10"/>
    </row>
    <row r="81" spans="2:7" x14ac:dyDescent="0.25">
      <c r="B81" s="10"/>
      <c r="C81" s="10"/>
      <c r="D81" s="10"/>
      <c r="E81" s="10"/>
      <c r="F81" s="10"/>
      <c r="G81" s="10"/>
    </row>
    <row r="82" spans="2:7" x14ac:dyDescent="0.25">
      <c r="B82" s="10"/>
      <c r="C82" s="10"/>
      <c r="D82" s="10"/>
      <c r="E82" s="10"/>
      <c r="F82" s="10"/>
      <c r="G82" s="10"/>
    </row>
    <row r="83" spans="2:7" x14ac:dyDescent="0.25">
      <c r="B83" s="10"/>
      <c r="C83" s="10"/>
      <c r="D83" s="10"/>
      <c r="E83" s="10"/>
      <c r="F83" s="10"/>
      <c r="G83" s="10"/>
    </row>
    <row r="84" spans="2:7" x14ac:dyDescent="0.25">
      <c r="B84" s="10"/>
      <c r="C84" s="10"/>
      <c r="D84" s="10"/>
      <c r="E84" s="10"/>
      <c r="F84" s="10"/>
      <c r="G84" s="10"/>
    </row>
    <row r="85" spans="2:7" x14ac:dyDescent="0.25">
      <c r="B85" s="10"/>
      <c r="C85" s="10"/>
      <c r="D85" s="10"/>
      <c r="E85" s="10"/>
      <c r="F85" s="10"/>
      <c r="G85" s="10"/>
    </row>
    <row r="86" spans="2:7" x14ac:dyDescent="0.25">
      <c r="B86" s="10"/>
      <c r="C86" s="10"/>
      <c r="D86" s="10"/>
      <c r="E86" s="10"/>
      <c r="F86" s="10"/>
      <c r="G86" s="10"/>
    </row>
    <row r="87" spans="2:7" x14ac:dyDescent="0.25">
      <c r="B87" s="10"/>
      <c r="C87" s="10"/>
      <c r="D87" s="10"/>
      <c r="E87" s="10"/>
      <c r="F87" s="10"/>
      <c r="G87" s="10"/>
    </row>
    <row r="88" spans="2:7" x14ac:dyDescent="0.25">
      <c r="B88" s="10"/>
      <c r="C88" s="10"/>
      <c r="D88" s="10"/>
      <c r="E88" s="10"/>
      <c r="F88" s="10"/>
      <c r="G88" s="10"/>
    </row>
    <row r="89" spans="2:7" x14ac:dyDescent="0.25">
      <c r="B89" s="10"/>
      <c r="C89" s="10"/>
      <c r="D89" s="10"/>
      <c r="E89" s="10"/>
      <c r="F89" s="10"/>
      <c r="G89" s="10"/>
    </row>
    <row r="90" spans="2:7" x14ac:dyDescent="0.25">
      <c r="B90" s="10"/>
      <c r="C90" s="10"/>
      <c r="D90" s="10"/>
      <c r="E90" s="10"/>
      <c r="F90" s="10"/>
      <c r="G90" s="10"/>
    </row>
    <row r="91" spans="2:7" x14ac:dyDescent="0.25">
      <c r="B91" s="10"/>
      <c r="C91" s="10"/>
      <c r="D91" s="10"/>
      <c r="E91" s="10"/>
      <c r="F91" s="10"/>
      <c r="G91" s="10"/>
    </row>
  </sheetData>
  <sheetProtection formatCells="0" formatColumns="0" formatRows="0" insertColumns="0" insertRows="0" insertHyperlinks="0" deleteColumns="0" deleteRows="0" sort="0" autoFilter="0" pivotTables="0"/>
  <mergeCells count="5">
    <mergeCell ref="B1:B2"/>
    <mergeCell ref="C1:G2"/>
    <mergeCell ref="C3:G3"/>
    <mergeCell ref="D5:E5"/>
    <mergeCell ref="C22:G22"/>
  </mergeCells>
  <pageMargins left="0.7" right="0.7" top="0.75" bottom="0.75" header="0.3" footer="0.3"/>
  <pageSetup scale="52" orientation="portrait" r:id="rId1"/>
  <headerFooter>
    <oddFooter>&amp;LCode: F-ASI-213&amp;CRev.1&amp;R&amp;P de &amp;N</oddFooter>
  </headerFooter>
  <colBreaks count="1" manualBreakCount="1">
    <brk id="7" max="1048575"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Tablas!$B$3:$B$7</xm:f>
          </x14:formula1>
          <xm:sqref>C8</xm:sqref>
        </x14:dataValidation>
        <x14:dataValidation type="list" allowBlank="1" showInputMessage="1" showErrorMessage="1" xr:uid="{00000000-0002-0000-0100-000001000000}">
          <x14:formula1>
            <xm:f>Tablas!$E$3:$E$6</xm:f>
          </x14:formula1>
          <xm:sqref>C9</xm:sqref>
        </x14:dataValidation>
        <x14:dataValidation type="list" allowBlank="1" showInputMessage="1" showErrorMessage="1" xr:uid="{00000000-0002-0000-0100-000002000000}">
          <x14:formula1>
            <xm:f>Tablas!$K$3:$K$6</xm:f>
          </x14:formula1>
          <xm:sqref>C12</xm:sqref>
        </x14:dataValidation>
        <x14:dataValidation type="list" allowBlank="1" showInputMessage="1" showErrorMessage="1" xr:uid="{00000000-0002-0000-0100-000003000000}">
          <x14:formula1>
            <xm:f>Tablas!$N$3:$N$5</xm:f>
          </x14:formula1>
          <xm:sqref>C16</xm:sqref>
        </x14:dataValidation>
        <x14:dataValidation type="list" allowBlank="1" showInputMessage="1" showErrorMessage="1" xr:uid="{00000000-0002-0000-0100-000004000000}">
          <x14:formula1>
            <xm:f>Tablas!$Q$3:$Q$5</xm:f>
          </x14:formula1>
          <xm:sqref>C17</xm:sqref>
        </x14:dataValidation>
        <x14:dataValidation type="list" allowBlank="1" showInputMessage="1" showErrorMessage="1" xr:uid="{00000000-0002-0000-0100-000005000000}">
          <x14:formula1>
            <xm:f>Tablas!$Q$10:$Q$12</xm:f>
          </x14:formula1>
          <xm:sqref>C5:C6</xm:sqref>
        </x14:dataValidation>
        <x14:dataValidation type="list" allowBlank="1" showInputMessage="1" showErrorMessage="1" xr:uid="{00000000-0002-0000-0100-000006000000}">
          <x14:formula1>
            <xm:f>Tablas!$H$3:$H$6</xm:f>
          </x14:formula1>
          <xm:sqref>C10</xm:sqref>
        </x14:dataValidation>
        <x14:dataValidation type="list" allowBlank="1" showInputMessage="1" showErrorMessage="1" xr:uid="{00000000-0002-0000-0100-000007000000}">
          <x14:formula1>
            <xm:f>Tablas!$B$10:$B$14</xm:f>
          </x14:formula1>
          <xm:sqref>C13</xm:sqref>
        </x14:dataValidation>
        <x14:dataValidation type="list" allowBlank="1" showInputMessage="1" showErrorMessage="1" xr:uid="{00000000-0002-0000-0100-000008000000}">
          <x14:formula1>
            <xm:f>Tablas!$E$10:$E$14</xm:f>
          </x14:formula1>
          <xm:sqref>C14</xm:sqref>
        </x14:dataValidation>
        <x14:dataValidation type="list" allowBlank="1" showInputMessage="1" showErrorMessage="1" xr:uid="{00000000-0002-0000-0100-000009000000}">
          <x14:formula1>
            <xm:f>Tablas!$H$10:$H$13</xm:f>
          </x14:formula1>
          <xm:sqref>C15</xm:sqref>
        </x14:dataValidation>
        <x14:dataValidation type="list" allowBlank="1" showInputMessage="1" showErrorMessage="1" xr:uid="{00000000-0002-0000-0100-00000A000000}">
          <x14:formula1>
            <xm:f>Tablas!$K$10:$K$13</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4E16-31AC-405F-9632-7F1FAB83DD9C}">
  <dimension ref="B3:Y138"/>
  <sheetViews>
    <sheetView showGridLines="0" topLeftCell="A119" workbookViewId="0">
      <selection activeCell="O138" sqref="O138"/>
    </sheetView>
  </sheetViews>
  <sheetFormatPr baseColWidth="10" defaultColWidth="11.28515625" defaultRowHeight="15" x14ac:dyDescent="0.25"/>
  <cols>
    <col min="1" max="1" width="3.85546875" customWidth="1"/>
    <col min="2" max="2" width="14.7109375" customWidth="1"/>
    <col min="3" max="5" width="10.7109375" customWidth="1"/>
    <col min="6" max="6" width="11.85546875" customWidth="1"/>
    <col min="7" max="7" width="9.85546875" customWidth="1"/>
    <col min="8" max="8" width="10.85546875" customWidth="1"/>
    <col min="9" max="9" width="12.28515625" customWidth="1"/>
    <col min="10" max="10" width="14.140625" customWidth="1"/>
    <col min="11" max="11" width="11.140625" customWidth="1"/>
    <col min="12" max="18" width="10.7109375" customWidth="1"/>
    <col min="19" max="19" width="5.7109375" customWidth="1"/>
    <col min="20" max="20" width="8.7109375" customWidth="1"/>
  </cols>
  <sheetData>
    <row r="3" spans="2:25" ht="24.95" customHeight="1" x14ac:dyDescent="0.25">
      <c r="B3" s="187" t="s">
        <v>265</v>
      </c>
      <c r="C3" s="188"/>
      <c r="D3" s="188"/>
      <c r="E3" s="188"/>
      <c r="F3" s="188"/>
      <c r="G3" s="188"/>
      <c r="H3" s="188"/>
      <c r="I3" s="188"/>
      <c r="J3" s="188"/>
      <c r="K3" s="188"/>
      <c r="L3" s="188"/>
      <c r="M3" s="188"/>
      <c r="N3" s="188"/>
      <c r="O3" s="188"/>
      <c r="P3" s="188"/>
      <c r="Q3" s="188"/>
      <c r="R3" s="188"/>
    </row>
    <row r="4" spans="2:25" ht="20.100000000000001" customHeight="1" x14ac:dyDescent="0.25">
      <c r="B4" s="181" t="s">
        <v>45</v>
      </c>
      <c r="C4" s="185" t="s">
        <v>46</v>
      </c>
      <c r="D4" s="182"/>
      <c r="E4" s="182"/>
      <c r="F4" s="182"/>
      <c r="G4" s="182"/>
      <c r="H4" s="182"/>
      <c r="I4" s="182"/>
      <c r="J4" s="182"/>
      <c r="K4" s="182"/>
      <c r="L4" s="182"/>
      <c r="M4" s="182"/>
      <c r="N4" s="182"/>
      <c r="O4" s="182"/>
      <c r="P4" s="182"/>
      <c r="Q4" s="186"/>
      <c r="R4" s="183" t="s">
        <v>47</v>
      </c>
      <c r="T4" s="149">
        <v>4</v>
      </c>
      <c r="U4" s="149">
        <v>0</v>
      </c>
      <c r="V4" s="149">
        <v>0</v>
      </c>
      <c r="W4" s="149">
        <v>5</v>
      </c>
      <c r="X4" s="149">
        <v>0</v>
      </c>
      <c r="Y4" s="149">
        <v>0</v>
      </c>
    </row>
    <row r="5" spans="2:25" ht="36.75" customHeight="1" x14ac:dyDescent="0.25">
      <c r="B5" s="181"/>
      <c r="C5" s="181" t="s">
        <v>274</v>
      </c>
      <c r="D5" s="181"/>
      <c r="E5" s="181"/>
      <c r="F5" s="185" t="s">
        <v>286</v>
      </c>
      <c r="G5" s="182"/>
      <c r="H5" s="186"/>
      <c r="I5" s="181" t="s">
        <v>297</v>
      </c>
      <c r="J5" s="181"/>
      <c r="K5" s="181"/>
      <c r="L5" s="185" t="s">
        <v>304</v>
      </c>
      <c r="M5" s="186"/>
      <c r="N5" s="189" t="s">
        <v>313</v>
      </c>
      <c r="O5" s="190"/>
      <c r="P5" s="189" t="s">
        <v>320</v>
      </c>
      <c r="Q5" s="191"/>
      <c r="R5" s="184"/>
      <c r="T5" s="149">
        <v>6</v>
      </c>
      <c r="U5" s="149">
        <v>10</v>
      </c>
      <c r="V5" s="149">
        <v>5</v>
      </c>
      <c r="W5" s="149">
        <v>15</v>
      </c>
      <c r="X5" s="149">
        <v>15</v>
      </c>
      <c r="Y5" s="149">
        <v>5</v>
      </c>
    </row>
    <row r="6" spans="2:25" ht="60" x14ac:dyDescent="0.25">
      <c r="B6" s="181"/>
      <c r="C6" s="27" t="s">
        <v>275</v>
      </c>
      <c r="D6" s="28" t="s">
        <v>281</v>
      </c>
      <c r="E6" s="28" t="s">
        <v>283</v>
      </c>
      <c r="F6" s="29" t="s">
        <v>287</v>
      </c>
      <c r="G6" s="192" t="s">
        <v>1</v>
      </c>
      <c r="H6" s="193"/>
      <c r="I6" s="30" t="s">
        <v>48</v>
      </c>
      <c r="J6" s="192" t="s">
        <v>49</v>
      </c>
      <c r="K6" s="193"/>
      <c r="L6" s="30" t="s">
        <v>48</v>
      </c>
      <c r="M6" s="30" t="s">
        <v>49</v>
      </c>
      <c r="N6" s="30" t="s">
        <v>48</v>
      </c>
      <c r="O6" s="30" t="s">
        <v>49</v>
      </c>
      <c r="P6" s="30" t="s">
        <v>48</v>
      </c>
      <c r="Q6" s="30" t="s">
        <v>49</v>
      </c>
      <c r="R6" s="194"/>
      <c r="T6" s="149">
        <v>10</v>
      </c>
      <c r="U6" s="149"/>
      <c r="V6" s="149"/>
      <c r="W6" s="149"/>
      <c r="X6" s="149"/>
      <c r="Y6" s="149"/>
    </row>
    <row r="7" spans="2:25" x14ac:dyDescent="0.25">
      <c r="B7" s="31" t="s">
        <v>266</v>
      </c>
      <c r="C7" s="38"/>
      <c r="D7" s="38"/>
      <c r="E7" s="38">
        <v>10</v>
      </c>
      <c r="F7" s="173">
        <v>10</v>
      </c>
      <c r="G7" s="176">
        <v>0</v>
      </c>
      <c r="H7" s="177"/>
      <c r="I7" s="173">
        <v>5</v>
      </c>
      <c r="J7" s="176">
        <v>0</v>
      </c>
      <c r="K7" s="177"/>
      <c r="L7" s="173">
        <v>15</v>
      </c>
      <c r="M7" s="170">
        <v>5</v>
      </c>
      <c r="N7" s="173">
        <v>15</v>
      </c>
      <c r="O7" s="170">
        <v>0</v>
      </c>
      <c r="P7" s="173">
        <v>5</v>
      </c>
      <c r="Q7" s="170">
        <v>0</v>
      </c>
      <c r="R7" s="31" t="s">
        <v>321</v>
      </c>
    </row>
    <row r="8" spans="2:25" x14ac:dyDescent="0.25">
      <c r="B8" s="33" t="s">
        <v>267</v>
      </c>
      <c r="C8" s="39"/>
      <c r="D8" s="39">
        <v>6</v>
      </c>
      <c r="E8" s="39"/>
      <c r="F8" s="174"/>
      <c r="G8" s="178"/>
      <c r="H8" s="179"/>
      <c r="I8" s="174"/>
      <c r="J8" s="178"/>
      <c r="K8" s="179"/>
      <c r="L8" s="174"/>
      <c r="M8" s="171"/>
      <c r="N8" s="174"/>
      <c r="O8" s="171"/>
      <c r="P8" s="174"/>
      <c r="Q8" s="171"/>
      <c r="R8" s="33" t="s">
        <v>322</v>
      </c>
    </row>
    <row r="9" spans="2:25" ht="15.75" thickBot="1" x14ac:dyDescent="0.3">
      <c r="B9" s="88" t="s">
        <v>268</v>
      </c>
      <c r="C9" s="92">
        <v>4</v>
      </c>
      <c r="D9" s="92"/>
      <c r="E9" s="92"/>
      <c r="F9" s="174"/>
      <c r="G9" s="178"/>
      <c r="H9" s="179"/>
      <c r="I9" s="174"/>
      <c r="J9" s="178"/>
      <c r="K9" s="179"/>
      <c r="L9" s="174"/>
      <c r="M9" s="171"/>
      <c r="N9" s="174"/>
      <c r="O9" s="171"/>
      <c r="P9" s="174"/>
      <c r="Q9" s="171"/>
      <c r="R9" s="88" t="s">
        <v>323</v>
      </c>
    </row>
    <row r="10" spans="2:25" ht="16.5" thickBot="1" x14ac:dyDescent="0.3">
      <c r="B10" s="93" t="s">
        <v>269</v>
      </c>
      <c r="C10" s="172"/>
      <c r="D10" s="172"/>
      <c r="E10" s="172"/>
      <c r="F10" s="172"/>
      <c r="G10" s="172"/>
      <c r="H10" s="172"/>
      <c r="I10" s="172"/>
      <c r="J10" s="172"/>
      <c r="K10" s="172"/>
      <c r="L10" s="172"/>
      <c r="M10" s="172"/>
      <c r="N10" s="172"/>
      <c r="O10" s="172"/>
      <c r="P10" s="172"/>
      <c r="Q10" s="172"/>
      <c r="R10" s="94">
        <f>SUM(C10:Q10)</f>
        <v>0</v>
      </c>
    </row>
    <row r="13" spans="2:25" ht="24.95" customHeight="1" x14ac:dyDescent="0.25">
      <c r="B13" s="180" t="s">
        <v>270</v>
      </c>
      <c r="C13" s="180"/>
      <c r="D13" s="180"/>
      <c r="E13" s="180"/>
      <c r="F13" s="180"/>
      <c r="G13" s="180"/>
      <c r="H13" s="180"/>
      <c r="I13" s="180"/>
      <c r="J13" s="180"/>
      <c r="K13" s="180"/>
      <c r="L13" s="180"/>
      <c r="M13" s="180"/>
      <c r="N13" s="180"/>
      <c r="O13" s="180"/>
    </row>
    <row r="14" spans="2:25" x14ac:dyDescent="0.25">
      <c r="B14" s="181" t="s">
        <v>45</v>
      </c>
      <c r="C14" s="182" t="s">
        <v>46</v>
      </c>
      <c r="D14" s="182"/>
      <c r="E14" s="182"/>
      <c r="F14" s="182"/>
      <c r="G14" s="182"/>
      <c r="H14" s="182"/>
      <c r="I14" s="182"/>
      <c r="J14" s="182"/>
      <c r="K14" s="182"/>
      <c r="L14" s="182"/>
      <c r="M14" s="182"/>
      <c r="N14" s="182"/>
      <c r="O14" s="183" t="s">
        <v>47</v>
      </c>
    </row>
    <row r="15" spans="2:25" ht="37.5" customHeight="1" x14ac:dyDescent="0.25">
      <c r="B15" s="181"/>
      <c r="C15" s="185" t="s">
        <v>276</v>
      </c>
      <c r="D15" s="182"/>
      <c r="E15" s="185" t="s">
        <v>284</v>
      </c>
      <c r="F15" s="182"/>
      <c r="G15" s="185" t="s">
        <v>291</v>
      </c>
      <c r="H15" s="186"/>
      <c r="I15" s="185" t="s">
        <v>298</v>
      </c>
      <c r="J15" s="186"/>
      <c r="K15" s="185" t="s">
        <v>303</v>
      </c>
      <c r="L15" s="186"/>
      <c r="M15" s="185" t="s">
        <v>309</v>
      </c>
      <c r="N15" s="186"/>
      <c r="O15" s="184"/>
      <c r="Q15" s="149"/>
      <c r="R15" s="149"/>
      <c r="S15" s="149"/>
      <c r="T15" s="149"/>
      <c r="U15" s="149"/>
    </row>
    <row r="16" spans="2:25" x14ac:dyDescent="0.25">
      <c r="B16" s="31" t="s">
        <v>266</v>
      </c>
      <c r="C16" s="173">
        <v>10</v>
      </c>
      <c r="D16" s="170">
        <v>4</v>
      </c>
      <c r="E16" s="173">
        <v>10</v>
      </c>
      <c r="F16" s="170">
        <v>4</v>
      </c>
      <c r="G16" s="173">
        <v>15</v>
      </c>
      <c r="H16" s="170">
        <v>5</v>
      </c>
      <c r="I16" s="173">
        <v>15</v>
      </c>
      <c r="J16" s="170">
        <v>5</v>
      </c>
      <c r="K16" s="173">
        <v>10</v>
      </c>
      <c r="L16" s="170">
        <v>0</v>
      </c>
      <c r="M16" s="173">
        <v>10</v>
      </c>
      <c r="N16" s="170">
        <v>0</v>
      </c>
      <c r="O16" s="31" t="s">
        <v>317</v>
      </c>
      <c r="Q16" s="149">
        <v>4</v>
      </c>
      <c r="R16" s="149">
        <v>5</v>
      </c>
      <c r="S16" s="149">
        <v>0</v>
      </c>
      <c r="T16" s="149">
        <v>0</v>
      </c>
      <c r="U16" s="149"/>
    </row>
    <row r="17" spans="2:25" x14ac:dyDescent="0.25">
      <c r="B17" s="33" t="s">
        <v>267</v>
      </c>
      <c r="C17" s="174"/>
      <c r="D17" s="171"/>
      <c r="E17" s="174"/>
      <c r="F17" s="171"/>
      <c r="G17" s="174"/>
      <c r="H17" s="171"/>
      <c r="I17" s="174"/>
      <c r="J17" s="171"/>
      <c r="K17" s="174"/>
      <c r="L17" s="171"/>
      <c r="M17" s="174"/>
      <c r="N17" s="171"/>
      <c r="O17" s="33" t="s">
        <v>318</v>
      </c>
      <c r="Q17" s="149">
        <v>10</v>
      </c>
      <c r="R17" s="149">
        <v>15</v>
      </c>
      <c r="S17" s="149">
        <v>10</v>
      </c>
      <c r="T17" s="149">
        <v>10</v>
      </c>
      <c r="U17" s="149"/>
    </row>
    <row r="18" spans="2:25" ht="15.75" thickBot="1" x14ac:dyDescent="0.3">
      <c r="B18" s="88" t="s">
        <v>268</v>
      </c>
      <c r="C18" s="174"/>
      <c r="D18" s="171"/>
      <c r="E18" s="174"/>
      <c r="F18" s="171"/>
      <c r="G18" s="174"/>
      <c r="H18" s="171"/>
      <c r="I18" s="174"/>
      <c r="J18" s="171"/>
      <c r="K18" s="174"/>
      <c r="L18" s="171"/>
      <c r="M18" s="174"/>
      <c r="N18" s="171"/>
      <c r="O18" s="88" t="s">
        <v>84</v>
      </c>
      <c r="Q18" s="149"/>
      <c r="R18" s="149"/>
      <c r="S18" s="149"/>
      <c r="T18" s="149"/>
      <c r="U18" s="149"/>
    </row>
    <row r="19" spans="2:25" ht="16.5" thickBot="1" x14ac:dyDescent="0.3">
      <c r="B19" s="93" t="s">
        <v>269</v>
      </c>
      <c r="C19" s="172"/>
      <c r="D19" s="172"/>
      <c r="E19" s="172"/>
      <c r="F19" s="172"/>
      <c r="G19" s="172"/>
      <c r="H19" s="172"/>
      <c r="I19" s="172"/>
      <c r="J19" s="172"/>
      <c r="K19" s="172"/>
      <c r="L19" s="172"/>
      <c r="M19" s="172"/>
      <c r="N19" s="172"/>
      <c r="O19" s="94">
        <f>SUM(C19:N19)</f>
        <v>0</v>
      </c>
      <c r="Q19" s="149"/>
      <c r="R19" s="149"/>
      <c r="S19" s="149"/>
      <c r="T19" s="149"/>
      <c r="U19" s="149"/>
    </row>
    <row r="20" spans="2:25" x14ac:dyDescent="0.25">
      <c r="Q20" s="149"/>
      <c r="R20" s="149"/>
      <c r="S20" s="149"/>
      <c r="T20" s="149"/>
      <c r="U20" s="149"/>
    </row>
    <row r="21" spans="2:25" ht="24.95" customHeight="1" x14ac:dyDescent="0.25">
      <c r="B21" s="180" t="s">
        <v>271</v>
      </c>
      <c r="C21" s="180"/>
      <c r="D21" s="180"/>
      <c r="E21" s="180"/>
      <c r="F21" s="180"/>
      <c r="G21" s="180"/>
      <c r="H21" s="180"/>
      <c r="I21" s="180"/>
      <c r="J21" s="180"/>
      <c r="K21" s="180"/>
      <c r="L21" s="180"/>
      <c r="M21" s="180"/>
      <c r="O21" t="s">
        <v>13</v>
      </c>
      <c r="Q21" s="149"/>
      <c r="R21" s="149"/>
      <c r="S21" s="149"/>
      <c r="T21" s="149"/>
      <c r="U21" s="149"/>
    </row>
    <row r="22" spans="2:25" x14ac:dyDescent="0.25">
      <c r="B22" s="181" t="s">
        <v>45</v>
      </c>
      <c r="C22" s="182" t="s">
        <v>46</v>
      </c>
      <c r="D22" s="182"/>
      <c r="E22" s="182"/>
      <c r="F22" s="182"/>
      <c r="G22" s="182"/>
      <c r="H22" s="182"/>
      <c r="I22" s="182"/>
      <c r="J22" s="182"/>
      <c r="K22" s="182"/>
      <c r="L22" s="182"/>
      <c r="M22" s="183" t="s">
        <v>47</v>
      </c>
      <c r="Q22" s="149"/>
      <c r="R22" s="149"/>
      <c r="S22" s="149"/>
      <c r="T22" s="149"/>
      <c r="U22" s="149"/>
    </row>
    <row r="23" spans="2:25" ht="51.75" customHeight="1" x14ac:dyDescent="0.25">
      <c r="B23" s="181"/>
      <c r="C23" s="185" t="s">
        <v>277</v>
      </c>
      <c r="D23" s="182"/>
      <c r="E23" s="185" t="s">
        <v>285</v>
      </c>
      <c r="F23" s="182"/>
      <c r="G23" s="185" t="s">
        <v>292</v>
      </c>
      <c r="H23" s="186"/>
      <c r="I23" s="185" t="s">
        <v>299</v>
      </c>
      <c r="J23" s="186"/>
      <c r="K23" s="185" t="s">
        <v>89</v>
      </c>
      <c r="L23" s="186"/>
      <c r="M23" s="184"/>
      <c r="Q23" s="149"/>
      <c r="R23" s="149"/>
      <c r="S23" s="149"/>
      <c r="T23" s="149"/>
      <c r="U23" s="149"/>
    </row>
    <row r="24" spans="2:25" x14ac:dyDescent="0.25">
      <c r="B24" s="181"/>
      <c r="C24" s="29" t="s">
        <v>278</v>
      </c>
      <c r="D24" s="30" t="s">
        <v>49</v>
      </c>
      <c r="E24" s="29" t="s">
        <v>278</v>
      </c>
      <c r="F24" s="30" t="s">
        <v>49</v>
      </c>
      <c r="G24" s="30" t="s">
        <v>48</v>
      </c>
      <c r="H24" s="30" t="s">
        <v>49</v>
      </c>
      <c r="I24" s="30" t="s">
        <v>48</v>
      </c>
      <c r="J24" s="30" t="s">
        <v>49</v>
      </c>
      <c r="K24" s="29" t="s">
        <v>278</v>
      </c>
      <c r="L24" s="30" t="s">
        <v>49</v>
      </c>
      <c r="M24" s="184"/>
      <c r="Q24" s="149"/>
      <c r="R24" s="149"/>
      <c r="S24" s="149"/>
      <c r="T24" s="149"/>
      <c r="U24" s="149"/>
    </row>
    <row r="25" spans="2:25" x14ac:dyDescent="0.25">
      <c r="B25" s="31" t="s">
        <v>266</v>
      </c>
      <c r="C25" s="173">
        <v>20</v>
      </c>
      <c r="D25" s="170">
        <v>8</v>
      </c>
      <c r="E25" s="173">
        <v>20</v>
      </c>
      <c r="F25" s="170">
        <v>8</v>
      </c>
      <c r="G25" s="173">
        <v>10</v>
      </c>
      <c r="H25" s="170">
        <v>4</v>
      </c>
      <c r="I25" s="173">
        <v>15</v>
      </c>
      <c r="J25" s="170">
        <v>5</v>
      </c>
      <c r="K25" s="173">
        <v>10</v>
      </c>
      <c r="L25" s="170">
        <v>0</v>
      </c>
      <c r="M25" s="31" t="s">
        <v>310</v>
      </c>
      <c r="O25" s="149">
        <v>8</v>
      </c>
      <c r="P25" s="149">
        <v>4</v>
      </c>
      <c r="Q25" s="149">
        <v>5</v>
      </c>
      <c r="R25" s="149">
        <v>0</v>
      </c>
      <c r="S25" s="149"/>
      <c r="T25" s="149"/>
      <c r="U25" s="149"/>
    </row>
    <row r="26" spans="2:25" x14ac:dyDescent="0.25">
      <c r="B26" s="33" t="s">
        <v>267</v>
      </c>
      <c r="C26" s="174"/>
      <c r="D26" s="171"/>
      <c r="E26" s="174"/>
      <c r="F26" s="171"/>
      <c r="G26" s="174"/>
      <c r="H26" s="171"/>
      <c r="I26" s="174"/>
      <c r="J26" s="171"/>
      <c r="K26" s="174"/>
      <c r="L26" s="171"/>
      <c r="M26" s="33" t="s">
        <v>311</v>
      </c>
      <c r="O26" s="149">
        <v>20</v>
      </c>
      <c r="P26" s="149">
        <v>10</v>
      </c>
      <c r="Q26" s="149">
        <v>15</v>
      </c>
      <c r="R26" s="149">
        <v>10</v>
      </c>
      <c r="S26" s="149"/>
      <c r="T26" s="149"/>
      <c r="U26" s="149"/>
    </row>
    <row r="27" spans="2:25" ht="15.75" thickBot="1" x14ac:dyDescent="0.3">
      <c r="B27" s="88" t="s">
        <v>268</v>
      </c>
      <c r="C27" s="174"/>
      <c r="D27" s="171"/>
      <c r="E27" s="174"/>
      <c r="F27" s="171"/>
      <c r="G27" s="174"/>
      <c r="H27" s="171"/>
      <c r="I27" s="174"/>
      <c r="J27" s="171"/>
      <c r="K27" s="174"/>
      <c r="L27" s="171"/>
      <c r="M27" s="88" t="s">
        <v>84</v>
      </c>
      <c r="Q27" s="149"/>
      <c r="R27" s="149"/>
      <c r="S27" s="149"/>
      <c r="T27" s="149"/>
      <c r="U27" s="149"/>
    </row>
    <row r="28" spans="2:25" ht="16.5" thickBot="1" x14ac:dyDescent="0.3">
      <c r="B28" s="93" t="s">
        <v>269</v>
      </c>
      <c r="C28" s="172"/>
      <c r="D28" s="172"/>
      <c r="E28" s="172"/>
      <c r="F28" s="172"/>
      <c r="G28" s="172"/>
      <c r="H28" s="172"/>
      <c r="I28" s="172"/>
      <c r="J28" s="172"/>
      <c r="K28" s="172"/>
      <c r="L28" s="172"/>
      <c r="M28" s="94">
        <f>SUM(C28:L28)</f>
        <v>0</v>
      </c>
      <c r="Q28" s="149"/>
      <c r="R28" s="149"/>
      <c r="S28" s="149"/>
      <c r="T28" s="149"/>
      <c r="U28" s="149"/>
    </row>
    <row r="30" spans="2:25" ht="24.95" customHeight="1" x14ac:dyDescent="0.25">
      <c r="B30" s="187" t="s">
        <v>272</v>
      </c>
      <c r="C30" s="188"/>
      <c r="D30" s="188"/>
      <c r="E30" s="188"/>
      <c r="F30" s="188"/>
      <c r="G30" s="188"/>
      <c r="H30" s="188"/>
      <c r="I30" s="188"/>
      <c r="J30" s="188"/>
      <c r="K30" s="188"/>
      <c r="L30" s="188"/>
      <c r="M30" s="188"/>
      <c r="N30" s="188"/>
    </row>
    <row r="31" spans="2:25" x14ac:dyDescent="0.25">
      <c r="B31" s="181" t="s">
        <v>45</v>
      </c>
      <c r="C31" s="185" t="s">
        <v>46</v>
      </c>
      <c r="D31" s="182"/>
      <c r="E31" s="182"/>
      <c r="F31" s="182"/>
      <c r="G31" s="182"/>
      <c r="H31" s="182"/>
      <c r="I31" s="182"/>
      <c r="J31" s="182"/>
      <c r="K31" s="182"/>
      <c r="L31" s="182"/>
      <c r="M31" s="186"/>
      <c r="N31" s="183" t="s">
        <v>47</v>
      </c>
    </row>
    <row r="32" spans="2:25" ht="38.25" customHeight="1" x14ac:dyDescent="0.25">
      <c r="B32" s="181"/>
      <c r="C32" s="181" t="s">
        <v>279</v>
      </c>
      <c r="D32" s="181"/>
      <c r="E32" s="181"/>
      <c r="F32" s="185" t="s">
        <v>288</v>
      </c>
      <c r="G32" s="182"/>
      <c r="H32" s="186"/>
      <c r="I32" s="181" t="s">
        <v>300</v>
      </c>
      <c r="J32" s="181"/>
      <c r="K32" s="181"/>
      <c r="L32" s="185" t="s">
        <v>305</v>
      </c>
      <c r="M32" s="186"/>
      <c r="N32" s="184"/>
      <c r="O32" s="23"/>
      <c r="P32" s="23"/>
      <c r="Q32" s="23"/>
      <c r="R32" s="23"/>
      <c r="S32" s="23"/>
      <c r="T32" s="23"/>
      <c r="U32" s="23"/>
      <c r="V32" s="23"/>
      <c r="W32" s="23"/>
      <c r="X32" s="23"/>
      <c r="Y32" s="23"/>
    </row>
    <row r="33" spans="2:25" ht="60" x14ac:dyDescent="0.25">
      <c r="B33" s="181"/>
      <c r="C33" s="27" t="s">
        <v>275</v>
      </c>
      <c r="D33" s="28" t="s">
        <v>281</v>
      </c>
      <c r="E33" s="28" t="s">
        <v>283</v>
      </c>
      <c r="F33" s="29" t="s">
        <v>289</v>
      </c>
      <c r="G33" s="30" t="s">
        <v>293</v>
      </c>
      <c r="H33" s="30" t="s">
        <v>294</v>
      </c>
      <c r="I33" s="85" t="s">
        <v>247</v>
      </c>
      <c r="J33" s="86" t="s">
        <v>248</v>
      </c>
      <c r="K33" s="86" t="s">
        <v>249</v>
      </c>
      <c r="L33" s="30" t="s">
        <v>48</v>
      </c>
      <c r="M33" s="30" t="s">
        <v>49</v>
      </c>
      <c r="N33" s="184"/>
      <c r="O33" s="23"/>
      <c r="P33" s="23"/>
      <c r="Q33" s="149">
        <v>8</v>
      </c>
      <c r="R33" s="23"/>
      <c r="S33" s="23"/>
      <c r="T33" s="23"/>
      <c r="U33" s="23"/>
      <c r="V33" s="23"/>
      <c r="W33" s="23"/>
      <c r="X33" s="23"/>
      <c r="Y33" s="23"/>
    </row>
    <row r="34" spans="2:25" x14ac:dyDescent="0.25">
      <c r="B34" s="31" t="s">
        <v>266</v>
      </c>
      <c r="C34" s="38"/>
      <c r="D34" s="38"/>
      <c r="E34" s="38">
        <v>10</v>
      </c>
      <c r="F34" s="38"/>
      <c r="G34" s="38"/>
      <c r="H34" s="38">
        <v>20</v>
      </c>
      <c r="I34" s="38"/>
      <c r="J34" s="38"/>
      <c r="K34" s="38">
        <v>10</v>
      </c>
      <c r="L34" s="173">
        <v>10</v>
      </c>
      <c r="M34" s="170">
        <v>0</v>
      </c>
      <c r="N34" s="32" t="s">
        <v>314</v>
      </c>
      <c r="O34" s="23"/>
      <c r="P34" s="23"/>
      <c r="Q34" s="149">
        <v>12</v>
      </c>
      <c r="R34" s="23"/>
      <c r="S34" s="23"/>
      <c r="T34" s="23"/>
      <c r="U34" s="23"/>
      <c r="V34" s="23"/>
      <c r="W34" s="23"/>
      <c r="X34" s="23"/>
      <c r="Y34" s="23"/>
    </row>
    <row r="35" spans="2:25" x14ac:dyDescent="0.25">
      <c r="B35" s="33" t="s">
        <v>267</v>
      </c>
      <c r="C35" s="39"/>
      <c r="D35" s="39">
        <v>6</v>
      </c>
      <c r="E35" s="39"/>
      <c r="F35" s="39"/>
      <c r="G35" s="39">
        <v>12</v>
      </c>
      <c r="H35" s="39"/>
      <c r="I35" s="39"/>
      <c r="J35" s="39">
        <v>6</v>
      </c>
      <c r="K35" s="39"/>
      <c r="L35" s="174"/>
      <c r="M35" s="171"/>
      <c r="N35" s="34" t="s">
        <v>315</v>
      </c>
      <c r="O35" s="23"/>
      <c r="P35" s="23"/>
      <c r="Q35" s="149">
        <v>20</v>
      </c>
      <c r="R35" s="23"/>
      <c r="S35" s="23"/>
      <c r="T35" s="23"/>
      <c r="U35" s="23"/>
      <c r="V35" s="23"/>
      <c r="W35" s="23"/>
      <c r="X35" s="23"/>
      <c r="Y35" s="23"/>
    </row>
    <row r="36" spans="2:25" ht="15.75" thickBot="1" x14ac:dyDescent="0.3">
      <c r="B36" s="88" t="s">
        <v>268</v>
      </c>
      <c r="C36" s="92">
        <v>4</v>
      </c>
      <c r="D36" s="92"/>
      <c r="E36" s="92"/>
      <c r="F36" s="92">
        <v>8</v>
      </c>
      <c r="G36" s="92"/>
      <c r="H36" s="92"/>
      <c r="I36" s="92">
        <v>4</v>
      </c>
      <c r="J36" s="92"/>
      <c r="K36" s="92"/>
      <c r="L36" s="174"/>
      <c r="M36" s="171"/>
      <c r="N36" s="89" t="s">
        <v>316</v>
      </c>
      <c r="O36" s="23"/>
      <c r="P36" s="23"/>
      <c r="Q36" s="149"/>
      <c r="R36" s="23"/>
      <c r="S36" s="23"/>
      <c r="T36" s="23"/>
      <c r="U36" s="23"/>
      <c r="V36" s="23"/>
      <c r="W36" s="23"/>
      <c r="X36" s="23"/>
      <c r="Y36" s="23"/>
    </row>
    <row r="37" spans="2:25" ht="16.5" thickBot="1" x14ac:dyDescent="0.3">
      <c r="B37" s="93" t="s">
        <v>269</v>
      </c>
      <c r="C37" s="172"/>
      <c r="D37" s="172"/>
      <c r="E37" s="172"/>
      <c r="F37" s="175"/>
      <c r="G37" s="175"/>
      <c r="H37" s="175"/>
      <c r="I37" s="172"/>
      <c r="J37" s="172"/>
      <c r="K37" s="172"/>
      <c r="L37" s="172"/>
      <c r="M37" s="172"/>
      <c r="N37" s="94">
        <f>SUM(C37:M37)</f>
        <v>0</v>
      </c>
      <c r="O37" s="23"/>
      <c r="P37" s="23"/>
      <c r="Q37" s="23"/>
      <c r="R37" s="23"/>
      <c r="S37" s="23"/>
      <c r="T37" s="23"/>
      <c r="U37" s="23"/>
      <c r="V37" s="23"/>
      <c r="W37" s="23"/>
      <c r="X37" s="23"/>
      <c r="Y37" s="23"/>
    </row>
    <row r="38" spans="2:25" x14ac:dyDescent="0.25">
      <c r="O38" s="23"/>
      <c r="P38" s="23"/>
      <c r="Q38" s="23"/>
      <c r="R38" s="23"/>
      <c r="S38" s="23"/>
      <c r="T38" s="23"/>
      <c r="U38" s="23"/>
      <c r="V38" s="23"/>
      <c r="W38" s="23"/>
      <c r="X38" s="23"/>
      <c r="Y38" s="23"/>
    </row>
    <row r="39" spans="2:25" ht="24.95" customHeight="1" x14ac:dyDescent="0.25">
      <c r="B39" s="180" t="s">
        <v>273</v>
      </c>
      <c r="C39" s="180"/>
      <c r="D39" s="180"/>
      <c r="E39" s="180"/>
      <c r="F39" s="180"/>
      <c r="G39" s="180"/>
      <c r="H39" s="180"/>
      <c r="I39" s="180"/>
      <c r="J39" s="180"/>
      <c r="K39" s="180"/>
      <c r="L39" s="180"/>
      <c r="O39" s="23"/>
      <c r="P39" s="23"/>
      <c r="Q39" s="23"/>
      <c r="R39" s="23"/>
      <c r="S39" s="23"/>
      <c r="T39" s="23"/>
      <c r="U39" s="23"/>
      <c r="V39" s="23"/>
      <c r="W39" s="23"/>
      <c r="X39" s="23"/>
      <c r="Y39" s="23"/>
    </row>
    <row r="40" spans="2:25" x14ac:dyDescent="0.25">
      <c r="B40" s="181" t="s">
        <v>45</v>
      </c>
      <c r="C40" s="181" t="s">
        <v>46</v>
      </c>
      <c r="D40" s="181"/>
      <c r="E40" s="181"/>
      <c r="F40" s="181"/>
      <c r="G40" s="181"/>
      <c r="H40" s="181"/>
      <c r="I40" s="181"/>
      <c r="J40" s="181"/>
      <c r="K40" s="181"/>
      <c r="L40" s="183" t="s">
        <v>47</v>
      </c>
      <c r="O40" s="23"/>
      <c r="P40" s="23"/>
      <c r="Q40" s="23"/>
      <c r="R40" s="23"/>
      <c r="S40" s="23"/>
      <c r="T40" s="23"/>
      <c r="U40" s="23"/>
      <c r="V40" s="23"/>
      <c r="W40" s="23"/>
      <c r="X40" s="23"/>
      <c r="Y40" s="23"/>
    </row>
    <row r="41" spans="2:25" ht="48" customHeight="1" x14ac:dyDescent="0.25">
      <c r="B41" s="181"/>
      <c r="C41" s="181" t="s">
        <v>245</v>
      </c>
      <c r="D41" s="181"/>
      <c r="E41" s="181"/>
      <c r="F41" s="181" t="s">
        <v>290</v>
      </c>
      <c r="G41" s="181"/>
      <c r="H41" s="181" t="s">
        <v>295</v>
      </c>
      <c r="I41" s="181"/>
      <c r="J41" s="181" t="s">
        <v>246</v>
      </c>
      <c r="K41" s="181"/>
      <c r="L41" s="184"/>
    </row>
    <row r="42" spans="2:25" ht="21.75" customHeight="1" x14ac:dyDescent="0.25">
      <c r="B42" s="181"/>
      <c r="C42" s="29">
        <v>1</v>
      </c>
      <c r="D42" s="30">
        <v>2</v>
      </c>
      <c r="E42" s="29" t="s">
        <v>244</v>
      </c>
      <c r="F42" s="29" t="s">
        <v>278</v>
      </c>
      <c r="G42" s="30" t="s">
        <v>49</v>
      </c>
      <c r="H42" s="30" t="s">
        <v>296</v>
      </c>
      <c r="I42" s="30" t="s">
        <v>301</v>
      </c>
      <c r="J42" s="29" t="s">
        <v>278</v>
      </c>
      <c r="K42" s="30" t="s">
        <v>49</v>
      </c>
      <c r="L42" s="184"/>
    </row>
    <row r="43" spans="2:25" x14ac:dyDescent="0.25">
      <c r="B43" s="31" t="s">
        <v>266</v>
      </c>
      <c r="C43" s="38"/>
      <c r="D43" s="38"/>
      <c r="E43" s="38">
        <v>10</v>
      </c>
      <c r="F43" s="173">
        <v>15</v>
      </c>
      <c r="G43" s="170">
        <v>5</v>
      </c>
      <c r="H43" s="173">
        <v>10</v>
      </c>
      <c r="I43" s="170">
        <v>4</v>
      </c>
      <c r="J43" s="173">
        <v>15</v>
      </c>
      <c r="K43" s="170">
        <v>5</v>
      </c>
      <c r="L43" s="32" t="s">
        <v>306</v>
      </c>
    </row>
    <row r="44" spans="2:25" x14ac:dyDescent="0.25">
      <c r="B44" s="33" t="s">
        <v>267</v>
      </c>
      <c r="C44" s="39"/>
      <c r="D44" s="39">
        <v>6</v>
      </c>
      <c r="E44" s="39"/>
      <c r="F44" s="174"/>
      <c r="G44" s="171"/>
      <c r="H44" s="174"/>
      <c r="I44" s="171"/>
      <c r="J44" s="174"/>
      <c r="K44" s="171"/>
      <c r="L44" s="34" t="s">
        <v>307</v>
      </c>
    </row>
    <row r="45" spans="2:25" ht="15.75" thickBot="1" x14ac:dyDescent="0.3">
      <c r="B45" s="88" t="s">
        <v>268</v>
      </c>
      <c r="C45" s="92">
        <v>4</v>
      </c>
      <c r="D45" s="92"/>
      <c r="E45" s="92"/>
      <c r="F45" s="174"/>
      <c r="G45" s="171"/>
      <c r="H45" s="174"/>
      <c r="I45" s="171"/>
      <c r="J45" s="174"/>
      <c r="K45" s="171"/>
      <c r="L45" s="89" t="s">
        <v>308</v>
      </c>
    </row>
    <row r="46" spans="2:25" ht="16.5" thickBot="1" x14ac:dyDescent="0.3">
      <c r="B46" s="93" t="s">
        <v>269</v>
      </c>
      <c r="C46" s="172"/>
      <c r="D46" s="172"/>
      <c r="E46" s="172"/>
      <c r="F46" s="172"/>
      <c r="G46" s="172"/>
      <c r="H46" s="172"/>
      <c r="I46" s="172"/>
      <c r="J46" s="172"/>
      <c r="K46" s="172"/>
      <c r="L46" s="94">
        <f>SUM(C46:K46)</f>
        <v>0</v>
      </c>
    </row>
    <row r="48" spans="2:25" ht="24.95" customHeight="1" x14ac:dyDescent="0.25">
      <c r="B48" s="180" t="s">
        <v>96</v>
      </c>
      <c r="C48" s="180"/>
      <c r="D48" s="180"/>
      <c r="E48" s="180"/>
      <c r="F48" s="180"/>
      <c r="G48" s="180"/>
      <c r="H48" s="180"/>
      <c r="I48" s="180"/>
      <c r="J48" s="180"/>
      <c r="K48" s="180"/>
      <c r="L48" s="180"/>
      <c r="M48" s="180"/>
      <c r="N48" s="180"/>
      <c r="O48" s="180"/>
    </row>
    <row r="49" spans="2:21" x14ac:dyDescent="0.25">
      <c r="B49" s="181" t="s">
        <v>45</v>
      </c>
      <c r="C49" s="182" t="s">
        <v>46</v>
      </c>
      <c r="D49" s="182"/>
      <c r="E49" s="182"/>
      <c r="F49" s="182"/>
      <c r="G49" s="182"/>
      <c r="H49" s="182"/>
      <c r="I49" s="182"/>
      <c r="J49" s="182"/>
      <c r="K49" s="182"/>
      <c r="L49" s="182"/>
      <c r="M49" s="182"/>
      <c r="N49" s="182"/>
      <c r="O49" s="183" t="s">
        <v>47</v>
      </c>
    </row>
    <row r="50" spans="2:21" ht="74.25" customHeight="1" x14ac:dyDescent="0.25">
      <c r="B50" s="181"/>
      <c r="C50" s="185" t="s">
        <v>97</v>
      </c>
      <c r="D50" s="182"/>
      <c r="E50" s="185" t="s">
        <v>89</v>
      </c>
      <c r="F50" s="186"/>
      <c r="G50" s="185" t="s">
        <v>255</v>
      </c>
      <c r="H50" s="186"/>
      <c r="I50" s="185" t="s">
        <v>99</v>
      </c>
      <c r="J50" s="186"/>
      <c r="K50" s="185" t="s">
        <v>100</v>
      </c>
      <c r="L50" s="186"/>
      <c r="M50" s="185" t="s">
        <v>101</v>
      </c>
      <c r="N50" s="182"/>
      <c r="O50" s="184"/>
      <c r="Q50" s="149"/>
    </row>
    <row r="51" spans="2:21" x14ac:dyDescent="0.25">
      <c r="B51" s="181"/>
      <c r="C51" s="29" t="s">
        <v>278</v>
      </c>
      <c r="D51" s="30" t="s">
        <v>49</v>
      </c>
      <c r="E51" s="29" t="s">
        <v>278</v>
      </c>
      <c r="F51" s="30" t="s">
        <v>49</v>
      </c>
      <c r="G51" s="30" t="s">
        <v>48</v>
      </c>
      <c r="H51" s="30" t="s">
        <v>49</v>
      </c>
      <c r="I51" s="30" t="s">
        <v>48</v>
      </c>
      <c r="J51" s="30" t="s">
        <v>49</v>
      </c>
      <c r="K51" s="29" t="s">
        <v>278</v>
      </c>
      <c r="L51" s="30" t="s">
        <v>49</v>
      </c>
      <c r="M51" s="30" t="s">
        <v>48</v>
      </c>
      <c r="N51" s="30" t="s">
        <v>49</v>
      </c>
      <c r="O51" s="184"/>
      <c r="Q51" s="149">
        <v>0</v>
      </c>
    </row>
    <row r="52" spans="2:21" x14ac:dyDescent="0.25">
      <c r="B52" s="31" t="s">
        <v>266</v>
      </c>
      <c r="C52" s="173">
        <v>15</v>
      </c>
      <c r="D52" s="170">
        <v>5</v>
      </c>
      <c r="E52" s="173">
        <v>15</v>
      </c>
      <c r="F52" s="170">
        <v>5</v>
      </c>
      <c r="G52" s="173">
        <v>10</v>
      </c>
      <c r="H52" s="170">
        <v>0</v>
      </c>
      <c r="I52" s="173">
        <v>10</v>
      </c>
      <c r="J52" s="170">
        <v>0</v>
      </c>
      <c r="K52" s="173">
        <v>10</v>
      </c>
      <c r="L52" s="170">
        <v>0</v>
      </c>
      <c r="M52" s="173">
        <v>5</v>
      </c>
      <c r="N52" s="170">
        <v>0</v>
      </c>
      <c r="O52" s="32" t="s">
        <v>102</v>
      </c>
      <c r="Q52" s="150">
        <v>5</v>
      </c>
    </row>
    <row r="53" spans="2:21" x14ac:dyDescent="0.25">
      <c r="B53" s="33" t="s">
        <v>267</v>
      </c>
      <c r="C53" s="174"/>
      <c r="D53" s="171"/>
      <c r="E53" s="174"/>
      <c r="F53" s="171"/>
      <c r="G53" s="174"/>
      <c r="H53" s="171"/>
      <c r="I53" s="174"/>
      <c r="J53" s="171"/>
      <c r="K53" s="174"/>
      <c r="L53" s="171"/>
      <c r="M53" s="174"/>
      <c r="N53" s="171"/>
      <c r="O53" s="34" t="s">
        <v>103</v>
      </c>
    </row>
    <row r="54" spans="2:21" ht="15.75" thickBot="1" x14ac:dyDescent="0.3">
      <c r="B54" s="88" t="s">
        <v>268</v>
      </c>
      <c r="C54" s="174"/>
      <c r="D54" s="171"/>
      <c r="E54" s="174"/>
      <c r="F54" s="171"/>
      <c r="G54" s="174"/>
      <c r="H54" s="171"/>
      <c r="I54" s="174"/>
      <c r="J54" s="171"/>
      <c r="K54" s="174"/>
      <c r="L54" s="171"/>
      <c r="M54" s="174"/>
      <c r="N54" s="171"/>
      <c r="O54" s="89" t="s">
        <v>104</v>
      </c>
    </row>
    <row r="55" spans="2:21" ht="16.5" thickBot="1" x14ac:dyDescent="0.3">
      <c r="B55" s="90" t="s">
        <v>269</v>
      </c>
      <c r="C55" s="172"/>
      <c r="D55" s="172"/>
      <c r="E55" s="172"/>
      <c r="F55" s="172"/>
      <c r="G55" s="172"/>
      <c r="H55" s="172"/>
      <c r="I55" s="172"/>
      <c r="J55" s="172"/>
      <c r="K55" s="172"/>
      <c r="L55" s="172"/>
      <c r="M55" s="172"/>
      <c r="N55" s="172"/>
      <c r="O55" s="91">
        <f>SUM(C55:N55)</f>
        <v>0</v>
      </c>
    </row>
    <row r="59" spans="2:21" x14ac:dyDescent="0.25">
      <c r="B59" s="187" t="s">
        <v>141</v>
      </c>
      <c r="C59" s="188"/>
      <c r="D59" s="188"/>
      <c r="E59" s="188"/>
      <c r="F59" s="188"/>
      <c r="G59" s="188"/>
      <c r="H59" s="188"/>
      <c r="I59" s="188"/>
      <c r="J59" s="188"/>
      <c r="K59" s="188"/>
      <c r="L59" s="188"/>
      <c r="M59" s="188"/>
      <c r="N59" s="188"/>
    </row>
    <row r="60" spans="2:21" x14ac:dyDescent="0.25">
      <c r="B60" s="181" t="s">
        <v>45</v>
      </c>
      <c r="C60" s="185" t="s">
        <v>46</v>
      </c>
      <c r="D60" s="182"/>
      <c r="E60" s="182"/>
      <c r="F60" s="182"/>
      <c r="G60" s="182"/>
      <c r="H60" s="182"/>
      <c r="I60" s="182"/>
      <c r="J60" s="182"/>
      <c r="K60" s="182"/>
      <c r="L60" s="182"/>
      <c r="M60" s="186"/>
      <c r="N60" s="183" t="s">
        <v>47</v>
      </c>
    </row>
    <row r="61" spans="2:21" x14ac:dyDescent="0.25">
      <c r="B61" s="181"/>
      <c r="C61" s="181" t="s">
        <v>204</v>
      </c>
      <c r="D61" s="181"/>
      <c r="E61" s="181"/>
      <c r="F61" s="185" t="s">
        <v>123</v>
      </c>
      <c r="G61" s="182"/>
      <c r="H61" s="186"/>
      <c r="I61" s="181" t="s">
        <v>124</v>
      </c>
      <c r="J61" s="181"/>
      <c r="K61" s="181"/>
      <c r="L61" s="185" t="s">
        <v>126</v>
      </c>
      <c r="M61" s="186"/>
      <c r="N61" s="184"/>
      <c r="P61" s="83" t="s">
        <v>205</v>
      </c>
    </row>
    <row r="62" spans="2:21" ht="45" x14ac:dyDescent="0.25">
      <c r="B62" s="181"/>
      <c r="C62" s="29" t="s">
        <v>206</v>
      </c>
      <c r="D62" s="30" t="s">
        <v>207</v>
      </c>
      <c r="E62" s="30" t="s">
        <v>208</v>
      </c>
      <c r="F62" s="29" t="s">
        <v>132</v>
      </c>
      <c r="G62" s="30" t="s">
        <v>133</v>
      </c>
      <c r="H62" s="30" t="s">
        <v>134</v>
      </c>
      <c r="I62" s="29" t="s">
        <v>135</v>
      </c>
      <c r="J62" s="30" t="s">
        <v>137</v>
      </c>
      <c r="K62" s="30" t="s">
        <v>136</v>
      </c>
      <c r="L62" s="30" t="s">
        <v>48</v>
      </c>
      <c r="M62" s="30" t="s">
        <v>49</v>
      </c>
      <c r="N62" s="184"/>
      <c r="P62" s="87" t="s">
        <v>209</v>
      </c>
      <c r="Q62" s="84"/>
      <c r="R62" s="84"/>
      <c r="S62" s="84"/>
      <c r="T62" s="84"/>
      <c r="U62" s="84"/>
    </row>
    <row r="63" spans="2:21" x14ac:dyDescent="0.25">
      <c r="B63" s="31" t="s">
        <v>266</v>
      </c>
      <c r="C63" s="38"/>
      <c r="D63" s="38"/>
      <c r="E63" s="38">
        <v>10</v>
      </c>
      <c r="F63" s="38"/>
      <c r="G63" s="38"/>
      <c r="H63" s="38">
        <v>10</v>
      </c>
      <c r="I63" s="38"/>
      <c r="J63" s="38"/>
      <c r="K63" s="38">
        <v>10</v>
      </c>
      <c r="L63" s="173">
        <v>10</v>
      </c>
      <c r="M63" s="170">
        <v>0</v>
      </c>
      <c r="N63" s="31" t="s">
        <v>51</v>
      </c>
      <c r="P63" s="195" t="s">
        <v>210</v>
      </c>
      <c r="Q63" s="195"/>
      <c r="R63" s="195"/>
      <c r="S63" s="195"/>
      <c r="T63" s="195"/>
      <c r="U63" s="195"/>
    </row>
    <row r="64" spans="2:21" x14ac:dyDescent="0.25">
      <c r="B64" s="33" t="s">
        <v>267</v>
      </c>
      <c r="C64" s="39"/>
      <c r="D64" s="39">
        <v>6</v>
      </c>
      <c r="E64" s="39"/>
      <c r="F64" s="39"/>
      <c r="G64" s="39">
        <v>6</v>
      </c>
      <c r="H64" s="39"/>
      <c r="I64" s="39"/>
      <c r="J64" s="39">
        <v>6</v>
      </c>
      <c r="K64" s="39"/>
      <c r="L64" s="174"/>
      <c r="M64" s="171"/>
      <c r="N64" s="33" t="s">
        <v>53</v>
      </c>
    </row>
    <row r="65" spans="2:25" ht="15.75" thickBot="1" x14ac:dyDescent="0.3">
      <c r="B65" s="88" t="s">
        <v>268</v>
      </c>
      <c r="C65" s="92">
        <v>4</v>
      </c>
      <c r="D65" s="92"/>
      <c r="E65" s="92"/>
      <c r="F65" s="92">
        <v>4</v>
      </c>
      <c r="G65" s="92"/>
      <c r="H65" s="92"/>
      <c r="I65" s="92">
        <v>4</v>
      </c>
      <c r="J65" s="92"/>
      <c r="K65" s="92"/>
      <c r="L65" s="174"/>
      <c r="M65" s="171"/>
      <c r="N65" s="88" t="s">
        <v>55</v>
      </c>
    </row>
    <row r="66" spans="2:25" ht="16.5" thickBot="1" x14ac:dyDescent="0.3">
      <c r="B66" s="93" t="s">
        <v>269</v>
      </c>
      <c r="C66" s="172"/>
      <c r="D66" s="172"/>
      <c r="E66" s="172"/>
      <c r="F66" s="172"/>
      <c r="G66" s="172"/>
      <c r="H66" s="172"/>
      <c r="I66" s="172"/>
      <c r="J66" s="172"/>
      <c r="K66" s="172"/>
      <c r="L66" s="172"/>
      <c r="M66" s="172"/>
      <c r="N66" s="94">
        <f>SUM(C66:M66)</f>
        <v>0</v>
      </c>
    </row>
    <row r="68" spans="2:25" x14ac:dyDescent="0.25">
      <c r="B68" s="187" t="s">
        <v>127</v>
      </c>
      <c r="C68" s="188"/>
      <c r="D68" s="188"/>
      <c r="E68" s="188"/>
      <c r="F68" s="188"/>
      <c r="G68" s="188"/>
      <c r="H68" s="188"/>
      <c r="I68" s="188"/>
      <c r="J68" s="188"/>
      <c r="K68" s="188"/>
      <c r="L68" s="188"/>
      <c r="M68" s="188"/>
      <c r="N68" s="188"/>
      <c r="O68" s="188"/>
      <c r="P68" s="188"/>
      <c r="Q68" s="188"/>
      <c r="R68" s="188"/>
    </row>
    <row r="69" spans="2:25" x14ac:dyDescent="0.25">
      <c r="B69" s="181" t="s">
        <v>45</v>
      </c>
      <c r="C69" s="185" t="s">
        <v>46</v>
      </c>
      <c r="D69" s="182"/>
      <c r="E69" s="182"/>
      <c r="F69" s="182"/>
      <c r="G69" s="182"/>
      <c r="H69" s="182"/>
      <c r="I69" s="182"/>
      <c r="J69" s="182"/>
      <c r="K69" s="182"/>
      <c r="L69" s="182"/>
      <c r="M69" s="182"/>
      <c r="N69" s="182"/>
      <c r="O69" s="182"/>
      <c r="P69" s="182"/>
      <c r="Q69" s="186"/>
      <c r="R69" s="183" t="s">
        <v>47</v>
      </c>
    </row>
    <row r="70" spans="2:25" x14ac:dyDescent="0.25">
      <c r="B70" s="181"/>
      <c r="C70" s="181" t="s">
        <v>122</v>
      </c>
      <c r="D70" s="181"/>
      <c r="E70" s="181"/>
      <c r="F70" s="185" t="s">
        <v>56</v>
      </c>
      <c r="G70" s="182"/>
      <c r="H70" s="186"/>
      <c r="I70" s="181" t="s">
        <v>57</v>
      </c>
      <c r="J70" s="181"/>
      <c r="K70" s="181"/>
      <c r="L70" s="185" t="s">
        <v>58</v>
      </c>
      <c r="M70" s="186"/>
      <c r="N70" s="185" t="s">
        <v>59</v>
      </c>
      <c r="O70" s="186"/>
      <c r="P70" s="185" t="s">
        <v>60</v>
      </c>
      <c r="Q70" s="182"/>
      <c r="R70" s="184"/>
    </row>
    <row r="71" spans="2:25" ht="60" x14ac:dyDescent="0.25">
      <c r="B71" s="181"/>
      <c r="C71" s="27" t="s">
        <v>275</v>
      </c>
      <c r="D71" s="28" t="s">
        <v>281</v>
      </c>
      <c r="E71" s="28" t="s">
        <v>283</v>
      </c>
      <c r="F71" s="29" t="s">
        <v>287</v>
      </c>
      <c r="G71" s="192" t="s">
        <v>1</v>
      </c>
      <c r="H71" s="193"/>
      <c r="I71" s="30" t="s">
        <v>48</v>
      </c>
      <c r="J71" s="192" t="s">
        <v>49</v>
      </c>
      <c r="K71" s="193"/>
      <c r="L71" s="30" t="s">
        <v>48</v>
      </c>
      <c r="M71" s="30" t="s">
        <v>49</v>
      </c>
      <c r="N71" s="30" t="s">
        <v>48</v>
      </c>
      <c r="O71" s="30" t="s">
        <v>49</v>
      </c>
      <c r="P71" s="30" t="s">
        <v>48</v>
      </c>
      <c r="Q71" s="30" t="s">
        <v>49</v>
      </c>
      <c r="R71" s="194"/>
      <c r="T71" s="149">
        <v>0</v>
      </c>
      <c r="U71" s="149">
        <v>5</v>
      </c>
      <c r="V71" s="149">
        <v>0</v>
      </c>
      <c r="W71" s="149">
        <v>0</v>
      </c>
      <c r="X71" s="149"/>
    </row>
    <row r="72" spans="2:25" x14ac:dyDescent="0.25">
      <c r="B72" s="31" t="s">
        <v>266</v>
      </c>
      <c r="C72" s="38"/>
      <c r="D72" s="38"/>
      <c r="E72" s="38">
        <v>10</v>
      </c>
      <c r="F72" s="38">
        <v>10</v>
      </c>
      <c r="G72" s="196">
        <v>0</v>
      </c>
      <c r="H72" s="197"/>
      <c r="I72" s="38">
        <v>5</v>
      </c>
      <c r="J72" s="196">
        <v>0</v>
      </c>
      <c r="K72" s="197"/>
      <c r="L72" s="38">
        <v>15</v>
      </c>
      <c r="M72" s="38">
        <v>5</v>
      </c>
      <c r="N72" s="38">
        <v>15</v>
      </c>
      <c r="O72" s="38">
        <v>0</v>
      </c>
      <c r="P72" s="38">
        <v>5</v>
      </c>
      <c r="Q72" s="38">
        <v>0</v>
      </c>
      <c r="R72" s="31" t="s">
        <v>61</v>
      </c>
      <c r="T72" s="154">
        <v>5</v>
      </c>
      <c r="U72" s="154">
        <v>15</v>
      </c>
      <c r="V72" s="154">
        <v>15</v>
      </c>
      <c r="W72" s="154">
        <v>10</v>
      </c>
      <c r="X72" s="149"/>
    </row>
    <row r="73" spans="2:25" x14ac:dyDescent="0.25">
      <c r="B73" s="33" t="s">
        <v>267</v>
      </c>
      <c r="C73" s="39"/>
      <c r="D73" s="39">
        <v>6</v>
      </c>
      <c r="E73" s="39"/>
      <c r="F73" s="39">
        <v>10</v>
      </c>
      <c r="G73" s="198">
        <v>0</v>
      </c>
      <c r="H73" s="199"/>
      <c r="I73" s="39">
        <v>5</v>
      </c>
      <c r="J73" s="198">
        <v>0</v>
      </c>
      <c r="K73" s="199"/>
      <c r="L73" s="39">
        <v>15</v>
      </c>
      <c r="M73" s="39">
        <v>5</v>
      </c>
      <c r="N73" s="39">
        <v>15</v>
      </c>
      <c r="O73" s="39">
        <v>0</v>
      </c>
      <c r="P73" s="39">
        <v>5</v>
      </c>
      <c r="Q73" s="39">
        <v>0</v>
      </c>
      <c r="R73" s="33" t="s">
        <v>62</v>
      </c>
      <c r="T73" s="149"/>
      <c r="U73" s="149"/>
      <c r="V73" s="149"/>
      <c r="W73" s="149"/>
      <c r="X73" s="149"/>
    </row>
    <row r="74" spans="2:25" ht="15.75" thickBot="1" x14ac:dyDescent="0.3">
      <c r="B74" s="35" t="s">
        <v>268</v>
      </c>
      <c r="C74" s="92">
        <v>4</v>
      </c>
      <c r="D74" s="92"/>
      <c r="E74" s="92"/>
      <c r="F74" s="92">
        <v>10</v>
      </c>
      <c r="G74" s="200">
        <v>0</v>
      </c>
      <c r="H74" s="201"/>
      <c r="I74" s="92">
        <v>5</v>
      </c>
      <c r="J74" s="200">
        <v>0</v>
      </c>
      <c r="K74" s="201"/>
      <c r="L74" s="92">
        <v>15</v>
      </c>
      <c r="M74" s="92">
        <v>5</v>
      </c>
      <c r="N74" s="92">
        <v>15</v>
      </c>
      <c r="O74" s="92">
        <v>0</v>
      </c>
      <c r="P74" s="92">
        <v>5</v>
      </c>
      <c r="Q74" s="92">
        <v>0</v>
      </c>
      <c r="R74" s="35" t="s">
        <v>63</v>
      </c>
    </row>
    <row r="75" spans="2:25" ht="16.5" thickBot="1" x14ac:dyDescent="0.3">
      <c r="B75" s="151" t="s">
        <v>269</v>
      </c>
      <c r="C75" s="172"/>
      <c r="D75" s="172"/>
      <c r="E75" s="172"/>
      <c r="F75" s="202"/>
      <c r="G75" s="211"/>
      <c r="H75" s="203"/>
      <c r="I75" s="202"/>
      <c r="J75" s="211"/>
      <c r="K75" s="203"/>
      <c r="L75" s="202"/>
      <c r="M75" s="203"/>
      <c r="N75" s="172"/>
      <c r="O75" s="172"/>
      <c r="P75" s="172"/>
      <c r="Q75" s="172"/>
      <c r="R75" s="152">
        <f>+SUM(C75:Q75)</f>
        <v>0</v>
      </c>
    </row>
    <row r="77" spans="2:25" x14ac:dyDescent="0.25">
      <c r="B77" s="180" t="s">
        <v>125</v>
      </c>
      <c r="C77" s="180"/>
      <c r="D77" s="180"/>
      <c r="E77" s="180"/>
      <c r="F77" s="180"/>
      <c r="G77" s="180"/>
      <c r="H77" s="180"/>
      <c r="I77" s="180"/>
      <c r="J77" s="180"/>
      <c r="K77" s="180"/>
      <c r="L77" s="180"/>
      <c r="M77" s="180"/>
    </row>
    <row r="78" spans="2:25" x14ac:dyDescent="0.25">
      <c r="B78" s="181" t="s">
        <v>45</v>
      </c>
      <c r="C78" s="181" t="s">
        <v>46</v>
      </c>
      <c r="D78" s="181"/>
      <c r="E78" s="181"/>
      <c r="F78" s="181"/>
      <c r="G78" s="181"/>
      <c r="H78" s="181"/>
      <c r="I78" s="181"/>
      <c r="J78" s="181"/>
      <c r="K78" s="181"/>
      <c r="L78" s="181"/>
      <c r="M78" s="183" t="s">
        <v>47</v>
      </c>
    </row>
    <row r="79" spans="2:25" x14ac:dyDescent="0.25">
      <c r="B79" s="181"/>
      <c r="C79" s="181" t="s">
        <v>211</v>
      </c>
      <c r="D79" s="181"/>
      <c r="E79" s="181"/>
      <c r="F79" s="181" t="s">
        <v>139</v>
      </c>
      <c r="G79" s="181"/>
      <c r="H79" s="181"/>
      <c r="I79" s="181" t="s">
        <v>64</v>
      </c>
      <c r="J79" s="181"/>
      <c r="K79" s="181" t="s">
        <v>212</v>
      </c>
      <c r="L79" s="181"/>
      <c r="M79" s="184"/>
      <c r="O79" s="83" t="s">
        <v>205</v>
      </c>
      <c r="W79" s="149">
        <v>3</v>
      </c>
      <c r="X79" s="149"/>
      <c r="Y79" s="149"/>
    </row>
    <row r="80" spans="2:25" ht="45" x14ac:dyDescent="0.25">
      <c r="B80" s="181"/>
      <c r="C80" s="85" t="s">
        <v>213</v>
      </c>
      <c r="D80" s="86" t="s">
        <v>214</v>
      </c>
      <c r="E80" s="86" t="s">
        <v>215</v>
      </c>
      <c r="F80" s="29">
        <v>1</v>
      </c>
      <c r="G80" s="30">
        <v>2</v>
      </c>
      <c r="H80" s="30" t="s">
        <v>216</v>
      </c>
      <c r="I80" s="30" t="s">
        <v>140</v>
      </c>
      <c r="J80" s="30" t="s">
        <v>147</v>
      </c>
      <c r="K80" s="29" t="s">
        <v>217</v>
      </c>
      <c r="L80" s="30" t="s">
        <v>218</v>
      </c>
      <c r="M80" s="184"/>
      <c r="O80" s="87" t="s">
        <v>209</v>
      </c>
      <c r="P80" s="99"/>
      <c r="Q80" s="99"/>
      <c r="R80" s="99"/>
      <c r="S80" s="99"/>
      <c r="T80" s="99"/>
      <c r="W80" s="149">
        <v>9</v>
      </c>
      <c r="X80" s="149">
        <v>4</v>
      </c>
      <c r="Y80" s="149">
        <v>5</v>
      </c>
    </row>
    <row r="81" spans="2:25" x14ac:dyDescent="0.25">
      <c r="B81" s="31" t="s">
        <v>266</v>
      </c>
      <c r="C81" s="38"/>
      <c r="D81" s="38"/>
      <c r="E81" s="38">
        <v>10</v>
      </c>
      <c r="F81" s="38"/>
      <c r="G81" s="38"/>
      <c r="H81" s="38">
        <v>15</v>
      </c>
      <c r="I81" s="173">
        <v>10</v>
      </c>
      <c r="J81" s="170">
        <v>4</v>
      </c>
      <c r="K81" s="173">
        <v>15</v>
      </c>
      <c r="L81" s="170">
        <v>5</v>
      </c>
      <c r="M81" s="31" t="s">
        <v>312</v>
      </c>
      <c r="O81" s="204" t="s">
        <v>319</v>
      </c>
      <c r="P81" s="204"/>
      <c r="Q81" s="204"/>
      <c r="R81" s="204"/>
      <c r="S81" s="204"/>
      <c r="T81" s="204"/>
      <c r="W81" s="149">
        <v>15</v>
      </c>
      <c r="X81" s="149">
        <v>10</v>
      </c>
      <c r="Y81" s="149">
        <v>15</v>
      </c>
    </row>
    <row r="82" spans="2:25" x14ac:dyDescent="0.25">
      <c r="B82" s="33" t="s">
        <v>267</v>
      </c>
      <c r="C82" s="39"/>
      <c r="D82" s="39">
        <v>6</v>
      </c>
      <c r="E82" s="39"/>
      <c r="F82" s="39"/>
      <c r="G82" s="39">
        <v>9</v>
      </c>
      <c r="H82" s="39"/>
      <c r="I82" s="174"/>
      <c r="J82" s="171"/>
      <c r="K82" s="174"/>
      <c r="L82" s="171"/>
      <c r="M82" s="33" t="s">
        <v>67</v>
      </c>
    </row>
    <row r="83" spans="2:25" ht="15.75" thickBot="1" x14ac:dyDescent="0.3">
      <c r="B83" s="88" t="s">
        <v>268</v>
      </c>
      <c r="C83" s="92">
        <v>4</v>
      </c>
      <c r="D83" s="92"/>
      <c r="E83" s="92"/>
      <c r="F83" s="92">
        <v>3</v>
      </c>
      <c r="G83" s="92"/>
      <c r="H83" s="92"/>
      <c r="I83" s="174"/>
      <c r="J83" s="171"/>
      <c r="K83" s="174"/>
      <c r="L83" s="171"/>
      <c r="M83" s="88" t="s">
        <v>68</v>
      </c>
    </row>
    <row r="84" spans="2:25" ht="16.5" thickBot="1" x14ac:dyDescent="0.3">
      <c r="B84" s="93" t="s">
        <v>269</v>
      </c>
      <c r="C84" s="172"/>
      <c r="D84" s="172"/>
      <c r="E84" s="172"/>
      <c r="F84" s="172"/>
      <c r="G84" s="172"/>
      <c r="H84" s="172"/>
      <c r="I84" s="172"/>
      <c r="J84" s="172"/>
      <c r="K84" s="172"/>
      <c r="L84" s="172"/>
      <c r="M84" s="94">
        <f>SUM(C84:L84)</f>
        <v>0</v>
      </c>
    </row>
    <row r="86" spans="2:25" x14ac:dyDescent="0.25">
      <c r="B86" s="205" t="s">
        <v>69</v>
      </c>
      <c r="C86" s="206"/>
      <c r="D86" s="206"/>
      <c r="E86" s="206"/>
      <c r="F86" s="206"/>
      <c r="G86" s="206"/>
      <c r="H86" s="206"/>
      <c r="I86" s="206"/>
      <c r="J86" s="206"/>
      <c r="K86" s="206"/>
      <c r="L86" s="206"/>
      <c r="M86" s="206"/>
      <c r="N86" s="206"/>
      <c r="O86" s="206"/>
      <c r="P86" s="206"/>
      <c r="Q86" s="207"/>
    </row>
    <row r="87" spans="2:25" x14ac:dyDescent="0.25">
      <c r="B87" s="194" t="s">
        <v>45</v>
      </c>
      <c r="C87" s="208" t="s">
        <v>46</v>
      </c>
      <c r="D87" s="209"/>
      <c r="E87" s="209"/>
      <c r="F87" s="209"/>
      <c r="G87" s="209"/>
      <c r="H87" s="209"/>
      <c r="I87" s="209"/>
      <c r="J87" s="209"/>
      <c r="K87" s="209"/>
      <c r="L87" s="209"/>
      <c r="M87" s="209"/>
      <c r="N87" s="209"/>
      <c r="O87" s="209"/>
      <c r="P87" s="210"/>
      <c r="Q87" s="184" t="s">
        <v>47</v>
      </c>
    </row>
    <row r="88" spans="2:25" ht="28.5" customHeight="1" x14ac:dyDescent="0.25">
      <c r="B88" s="181"/>
      <c r="C88" s="185" t="s">
        <v>219</v>
      </c>
      <c r="D88" s="182"/>
      <c r="E88" s="182"/>
      <c r="F88" s="186"/>
      <c r="G88" s="181" t="s">
        <v>70</v>
      </c>
      <c r="H88" s="181"/>
      <c r="I88" s="181" t="s">
        <v>71</v>
      </c>
      <c r="J88" s="181"/>
      <c r="K88" s="181" t="s">
        <v>72</v>
      </c>
      <c r="L88" s="181"/>
      <c r="M88" s="181" t="s">
        <v>73</v>
      </c>
      <c r="N88" s="181"/>
      <c r="O88" s="181" t="s">
        <v>74</v>
      </c>
      <c r="P88" s="181"/>
      <c r="Q88" s="184"/>
      <c r="R88" s="149">
        <v>1</v>
      </c>
      <c r="S88" s="149"/>
      <c r="T88" s="149"/>
      <c r="U88" s="149"/>
      <c r="V88" s="149"/>
    </row>
    <row r="89" spans="2:25" ht="30" x14ac:dyDescent="0.25">
      <c r="B89" s="181"/>
      <c r="C89" s="29" t="s">
        <v>135</v>
      </c>
      <c r="D89" s="30" t="s">
        <v>137</v>
      </c>
      <c r="E89" s="30" t="s">
        <v>136</v>
      </c>
      <c r="F89" s="42" t="s">
        <v>75</v>
      </c>
      <c r="G89" s="41" t="s">
        <v>278</v>
      </c>
      <c r="H89" s="42" t="s">
        <v>49</v>
      </c>
      <c r="I89" s="42" t="s">
        <v>48</v>
      </c>
      <c r="J89" s="41" t="s">
        <v>302</v>
      </c>
      <c r="K89" s="42" t="s">
        <v>48</v>
      </c>
      <c r="L89" s="42" t="s">
        <v>49</v>
      </c>
      <c r="M89" s="41" t="s">
        <v>278</v>
      </c>
      <c r="N89" s="42" t="s">
        <v>49</v>
      </c>
      <c r="O89" s="41" t="s">
        <v>278</v>
      </c>
      <c r="P89" s="42" t="s">
        <v>49</v>
      </c>
      <c r="Q89" s="184"/>
      <c r="R89" s="149">
        <v>4</v>
      </c>
      <c r="S89" s="149"/>
      <c r="T89" s="149"/>
      <c r="U89" s="149"/>
      <c r="V89" s="149"/>
    </row>
    <row r="90" spans="2:25" x14ac:dyDescent="0.25">
      <c r="B90" s="31" t="s">
        <v>266</v>
      </c>
      <c r="C90" s="38"/>
      <c r="D90" s="38"/>
      <c r="E90" s="38">
        <v>10</v>
      </c>
      <c r="F90" s="170">
        <v>1</v>
      </c>
      <c r="G90" s="173">
        <v>15</v>
      </c>
      <c r="H90" s="170">
        <v>0</v>
      </c>
      <c r="I90" s="173">
        <v>10</v>
      </c>
      <c r="J90" s="170">
        <v>0</v>
      </c>
      <c r="K90" s="173">
        <v>15</v>
      </c>
      <c r="L90" s="170">
        <v>5</v>
      </c>
      <c r="M90" s="173">
        <v>10</v>
      </c>
      <c r="N90" s="170">
        <v>4</v>
      </c>
      <c r="O90" s="173">
        <v>10</v>
      </c>
      <c r="P90" s="170">
        <v>5</v>
      </c>
      <c r="Q90" s="31" t="s">
        <v>76</v>
      </c>
      <c r="R90" s="149">
        <v>6</v>
      </c>
      <c r="S90" s="149"/>
      <c r="T90" s="149">
        <v>0</v>
      </c>
      <c r="U90" s="149">
        <v>4</v>
      </c>
      <c r="V90" s="149">
        <v>5</v>
      </c>
    </row>
    <row r="91" spans="2:25" x14ac:dyDescent="0.25">
      <c r="B91" s="33" t="s">
        <v>267</v>
      </c>
      <c r="C91" s="39"/>
      <c r="D91" s="39">
        <v>6</v>
      </c>
      <c r="E91" s="39"/>
      <c r="F91" s="171"/>
      <c r="G91" s="174"/>
      <c r="H91" s="171"/>
      <c r="I91" s="174"/>
      <c r="J91" s="171">
        <v>0</v>
      </c>
      <c r="K91" s="174"/>
      <c r="L91" s="171"/>
      <c r="M91" s="174"/>
      <c r="N91" s="171"/>
      <c r="O91" s="174"/>
      <c r="P91" s="171"/>
      <c r="Q91" s="33" t="s">
        <v>77</v>
      </c>
      <c r="R91" s="149">
        <v>10</v>
      </c>
      <c r="S91" s="149"/>
      <c r="T91" s="149">
        <v>15</v>
      </c>
      <c r="U91" s="149">
        <v>10</v>
      </c>
      <c r="V91" s="149">
        <v>10</v>
      </c>
    </row>
    <row r="92" spans="2:25" ht="15.75" thickBot="1" x14ac:dyDescent="0.3">
      <c r="B92" s="88" t="s">
        <v>268</v>
      </c>
      <c r="C92" s="92">
        <v>4</v>
      </c>
      <c r="D92" s="92"/>
      <c r="E92" s="92"/>
      <c r="F92" s="171"/>
      <c r="G92" s="174"/>
      <c r="H92" s="171"/>
      <c r="I92" s="174"/>
      <c r="J92" s="171">
        <v>0</v>
      </c>
      <c r="K92" s="174"/>
      <c r="L92" s="171"/>
      <c r="M92" s="174"/>
      <c r="N92" s="171"/>
      <c r="O92" s="174"/>
      <c r="P92" s="171"/>
      <c r="Q92" s="88" t="s">
        <v>63</v>
      </c>
      <c r="R92" s="149"/>
      <c r="S92" s="149"/>
      <c r="T92" s="149"/>
      <c r="U92" s="149"/>
      <c r="V92" s="149"/>
    </row>
    <row r="93" spans="2:25" ht="16.5" thickBot="1" x14ac:dyDescent="0.3">
      <c r="B93" s="93" t="s">
        <v>269</v>
      </c>
      <c r="C93" s="172"/>
      <c r="D93" s="172"/>
      <c r="E93" s="172"/>
      <c r="F93" s="172"/>
      <c r="G93" s="172"/>
      <c r="H93" s="172"/>
      <c r="I93" s="172"/>
      <c r="J93" s="172"/>
      <c r="K93" s="172"/>
      <c r="L93" s="172"/>
      <c r="M93" s="172"/>
      <c r="N93" s="172"/>
      <c r="O93" s="172"/>
      <c r="P93" s="172"/>
      <c r="Q93" s="94">
        <f>SUM(C93:P93)</f>
        <v>0</v>
      </c>
    </row>
    <row r="95" spans="2:25" x14ac:dyDescent="0.25">
      <c r="B95" s="180" t="s">
        <v>78</v>
      </c>
      <c r="C95" s="180"/>
      <c r="D95" s="180"/>
      <c r="E95" s="180"/>
      <c r="F95" s="180"/>
      <c r="G95" s="180"/>
      <c r="H95" s="180"/>
      <c r="I95" s="180"/>
      <c r="J95" s="180"/>
      <c r="K95" s="180"/>
      <c r="L95" s="180"/>
      <c r="M95" s="180"/>
      <c r="N95" s="180"/>
      <c r="O95" s="180"/>
    </row>
    <row r="96" spans="2:25" x14ac:dyDescent="0.25">
      <c r="B96" s="183" t="s">
        <v>45</v>
      </c>
      <c r="C96" s="182" t="s">
        <v>46</v>
      </c>
      <c r="D96" s="182"/>
      <c r="E96" s="182"/>
      <c r="F96" s="182"/>
      <c r="G96" s="182"/>
      <c r="H96" s="182"/>
      <c r="I96" s="182"/>
      <c r="J96" s="182"/>
      <c r="K96" s="182"/>
      <c r="L96" s="182"/>
      <c r="M96" s="182"/>
      <c r="N96" s="182"/>
      <c r="O96" s="183" t="s">
        <v>47</v>
      </c>
      <c r="P96" s="23"/>
      <c r="Q96" s="23"/>
      <c r="R96" s="23"/>
      <c r="S96" s="23"/>
      <c r="T96" s="23"/>
      <c r="U96" s="23"/>
      <c r="V96" s="23"/>
      <c r="W96" s="23"/>
      <c r="X96" s="23"/>
    </row>
    <row r="97" spans="2:24" ht="30" customHeight="1" x14ac:dyDescent="0.25">
      <c r="B97" s="184"/>
      <c r="C97" s="185" t="s">
        <v>56</v>
      </c>
      <c r="D97" s="182"/>
      <c r="E97" s="185" t="s">
        <v>79</v>
      </c>
      <c r="F97" s="182"/>
      <c r="G97" s="185" t="s">
        <v>80</v>
      </c>
      <c r="H97" s="186"/>
      <c r="I97" s="185" t="s">
        <v>81</v>
      </c>
      <c r="J97" s="186"/>
      <c r="K97" s="185" t="s">
        <v>59</v>
      </c>
      <c r="L97" s="186"/>
      <c r="M97" s="185" t="s">
        <v>60</v>
      </c>
      <c r="N97" s="186"/>
      <c r="O97" s="184"/>
      <c r="P97" s="23"/>
      <c r="Q97" s="23"/>
      <c r="R97" s="149"/>
      <c r="S97" s="149"/>
      <c r="T97" s="149"/>
      <c r="U97" s="149"/>
      <c r="V97" s="23"/>
      <c r="W97" s="23"/>
      <c r="X97" s="23"/>
    </row>
    <row r="98" spans="2:24" x14ac:dyDescent="0.25">
      <c r="B98" s="194"/>
      <c r="C98" s="29" t="s">
        <v>278</v>
      </c>
      <c r="D98" s="30" t="s">
        <v>49</v>
      </c>
      <c r="E98" s="29" t="s">
        <v>278</v>
      </c>
      <c r="F98" s="30" t="s">
        <v>49</v>
      </c>
      <c r="G98" s="29" t="s">
        <v>278</v>
      </c>
      <c r="H98" s="30" t="s">
        <v>49</v>
      </c>
      <c r="I98" s="29" t="s">
        <v>278</v>
      </c>
      <c r="J98" s="30" t="s">
        <v>49</v>
      </c>
      <c r="K98" s="29" t="s">
        <v>278</v>
      </c>
      <c r="L98" s="30" t="s">
        <v>49</v>
      </c>
      <c r="M98" s="29" t="s">
        <v>278</v>
      </c>
      <c r="N98" s="30" t="s">
        <v>49</v>
      </c>
      <c r="O98" s="134"/>
      <c r="P98" s="23"/>
      <c r="Q98" s="23"/>
      <c r="R98" s="149"/>
      <c r="S98" s="149"/>
      <c r="T98" s="149"/>
      <c r="U98" s="149"/>
      <c r="V98" s="23"/>
      <c r="W98" s="23"/>
      <c r="X98" s="23"/>
    </row>
    <row r="99" spans="2:24" x14ac:dyDescent="0.25">
      <c r="B99" s="31" t="s">
        <v>266</v>
      </c>
      <c r="C99" s="38">
        <v>10</v>
      </c>
      <c r="D99" s="38">
        <v>4</v>
      </c>
      <c r="E99" s="38">
        <v>10</v>
      </c>
      <c r="F99" s="79">
        <v>4</v>
      </c>
      <c r="G99" s="38">
        <v>15</v>
      </c>
      <c r="H99" s="38">
        <v>5</v>
      </c>
      <c r="I99" s="38">
        <v>15</v>
      </c>
      <c r="J99" s="38">
        <v>5</v>
      </c>
      <c r="K99" s="38">
        <v>10</v>
      </c>
      <c r="L99" s="38">
        <v>0</v>
      </c>
      <c r="M99" s="38">
        <v>10</v>
      </c>
      <c r="N99" s="38">
        <v>0</v>
      </c>
      <c r="O99" s="31" t="s">
        <v>82</v>
      </c>
      <c r="P99" s="23"/>
      <c r="Q99" s="23"/>
      <c r="R99" s="149">
        <v>4</v>
      </c>
      <c r="S99" s="149">
        <v>5</v>
      </c>
      <c r="T99" s="149">
        <v>0</v>
      </c>
      <c r="U99" s="149"/>
      <c r="V99" s="23"/>
      <c r="W99" s="23"/>
      <c r="X99" s="23"/>
    </row>
    <row r="100" spans="2:24" x14ac:dyDescent="0.25">
      <c r="B100" s="33" t="s">
        <v>267</v>
      </c>
      <c r="C100" s="39">
        <v>10</v>
      </c>
      <c r="D100" s="39">
        <v>4</v>
      </c>
      <c r="E100" s="39">
        <v>10</v>
      </c>
      <c r="F100" s="80">
        <v>4</v>
      </c>
      <c r="G100" s="39">
        <v>15</v>
      </c>
      <c r="H100" s="39">
        <v>5</v>
      </c>
      <c r="I100" s="39">
        <v>15</v>
      </c>
      <c r="J100" s="39">
        <v>5</v>
      </c>
      <c r="K100" s="39">
        <v>10</v>
      </c>
      <c r="L100" s="39">
        <v>0</v>
      </c>
      <c r="M100" s="39">
        <v>10</v>
      </c>
      <c r="N100" s="39">
        <v>0</v>
      </c>
      <c r="O100" s="33" t="s">
        <v>83</v>
      </c>
      <c r="P100" s="23"/>
      <c r="Q100" s="23"/>
      <c r="R100" s="149">
        <v>10</v>
      </c>
      <c r="S100" s="149">
        <v>15</v>
      </c>
      <c r="T100" s="149">
        <v>10</v>
      </c>
      <c r="U100" s="149"/>
      <c r="V100" s="23"/>
      <c r="W100" s="23"/>
      <c r="X100" s="23"/>
    </row>
    <row r="101" spans="2:24" ht="15.75" thickBot="1" x14ac:dyDescent="0.3">
      <c r="B101" s="35" t="s">
        <v>268</v>
      </c>
      <c r="C101" s="92">
        <v>10</v>
      </c>
      <c r="D101" s="92">
        <v>4</v>
      </c>
      <c r="E101" s="92">
        <v>10</v>
      </c>
      <c r="F101" s="153">
        <v>4</v>
      </c>
      <c r="G101" s="92">
        <v>15</v>
      </c>
      <c r="H101" s="92">
        <v>5</v>
      </c>
      <c r="I101" s="92">
        <v>15</v>
      </c>
      <c r="J101" s="92">
        <v>5</v>
      </c>
      <c r="K101" s="92">
        <v>10</v>
      </c>
      <c r="L101" s="92">
        <v>0</v>
      </c>
      <c r="M101" s="92">
        <v>10</v>
      </c>
      <c r="N101" s="92">
        <v>0</v>
      </c>
      <c r="O101" s="35" t="s">
        <v>84</v>
      </c>
      <c r="P101" s="23"/>
      <c r="Q101" s="23"/>
      <c r="R101" s="149"/>
      <c r="S101" s="149"/>
      <c r="T101" s="149"/>
      <c r="U101" s="149"/>
      <c r="V101" s="23"/>
      <c r="W101" s="23"/>
      <c r="X101" s="23"/>
    </row>
    <row r="102" spans="2:24" ht="16.5" thickBot="1" x14ac:dyDescent="0.3">
      <c r="B102" s="151" t="s">
        <v>269</v>
      </c>
      <c r="C102" s="202"/>
      <c r="D102" s="203"/>
      <c r="E102" s="202"/>
      <c r="F102" s="203"/>
      <c r="G102" s="202"/>
      <c r="H102" s="203"/>
      <c r="I102" s="202"/>
      <c r="J102" s="203"/>
      <c r="K102" s="202"/>
      <c r="L102" s="203"/>
      <c r="M102" s="202"/>
      <c r="N102" s="203"/>
      <c r="O102" s="152">
        <f>+SUM(C102:N102)</f>
        <v>0</v>
      </c>
      <c r="P102" s="23"/>
      <c r="Q102" s="23"/>
      <c r="R102" s="149"/>
      <c r="S102" s="149"/>
      <c r="T102" s="149"/>
      <c r="U102" s="149"/>
      <c r="V102" s="23"/>
      <c r="W102" s="23"/>
      <c r="X102" s="23"/>
    </row>
    <row r="103" spans="2:24" x14ac:dyDescent="0.25">
      <c r="P103" s="23"/>
      <c r="Q103" s="23"/>
      <c r="R103" s="149"/>
      <c r="S103" s="149"/>
      <c r="T103" s="149"/>
      <c r="U103" s="149"/>
      <c r="V103" s="23"/>
      <c r="W103" s="23"/>
      <c r="X103" s="23"/>
    </row>
    <row r="104" spans="2:24" x14ac:dyDescent="0.25">
      <c r="B104" s="180" t="s">
        <v>143</v>
      </c>
      <c r="C104" s="180"/>
      <c r="D104" s="180"/>
      <c r="E104" s="180"/>
      <c r="F104" s="180"/>
      <c r="G104" s="180"/>
      <c r="H104" s="180"/>
      <c r="I104" s="180"/>
      <c r="J104" s="180"/>
      <c r="K104" s="180"/>
      <c r="L104" s="180"/>
      <c r="M104" s="180"/>
      <c r="O104" t="s">
        <v>13</v>
      </c>
    </row>
    <row r="105" spans="2:24" x14ac:dyDescent="0.25">
      <c r="B105" s="181" t="s">
        <v>45</v>
      </c>
      <c r="C105" s="182" t="s">
        <v>46</v>
      </c>
      <c r="D105" s="182"/>
      <c r="E105" s="182"/>
      <c r="F105" s="182"/>
      <c r="G105" s="182"/>
      <c r="H105" s="182"/>
      <c r="I105" s="182"/>
      <c r="J105" s="182"/>
      <c r="K105" s="182"/>
      <c r="L105" s="182"/>
      <c r="M105" s="183" t="s">
        <v>47</v>
      </c>
    </row>
    <row r="106" spans="2:24" x14ac:dyDescent="0.25">
      <c r="B106" s="181"/>
      <c r="C106" s="185" t="s">
        <v>85</v>
      </c>
      <c r="D106" s="182"/>
      <c r="E106" s="185" t="s">
        <v>86</v>
      </c>
      <c r="F106" s="182"/>
      <c r="G106" s="185" t="s">
        <v>87</v>
      </c>
      <c r="H106" s="186"/>
      <c r="I106" s="185" t="s">
        <v>88</v>
      </c>
      <c r="J106" s="186"/>
      <c r="K106" s="185" t="s">
        <v>89</v>
      </c>
      <c r="L106" s="186"/>
      <c r="M106" s="184"/>
    </row>
    <row r="107" spans="2:24" x14ac:dyDescent="0.25">
      <c r="B107" s="181"/>
      <c r="C107" s="29" t="s">
        <v>278</v>
      </c>
      <c r="D107" s="30" t="s">
        <v>49</v>
      </c>
      <c r="E107" s="29" t="s">
        <v>278</v>
      </c>
      <c r="F107" s="30" t="s">
        <v>49</v>
      </c>
      <c r="G107" s="30" t="s">
        <v>48</v>
      </c>
      <c r="H107" s="30" t="s">
        <v>49</v>
      </c>
      <c r="I107" s="30" t="s">
        <v>48</v>
      </c>
      <c r="J107" s="30" t="s">
        <v>49</v>
      </c>
      <c r="K107" s="29" t="s">
        <v>278</v>
      </c>
      <c r="L107" s="30" t="s">
        <v>49</v>
      </c>
      <c r="M107" s="184"/>
    </row>
    <row r="108" spans="2:24" x14ac:dyDescent="0.25">
      <c r="B108" s="31" t="s">
        <v>266</v>
      </c>
      <c r="C108" s="38">
        <v>20</v>
      </c>
      <c r="D108" s="38">
        <v>8</v>
      </c>
      <c r="E108" s="38">
        <v>20</v>
      </c>
      <c r="F108" s="79">
        <v>8</v>
      </c>
      <c r="G108" s="38">
        <v>10</v>
      </c>
      <c r="H108" s="38">
        <v>4</v>
      </c>
      <c r="I108" s="38">
        <v>15</v>
      </c>
      <c r="J108" s="38">
        <v>5</v>
      </c>
      <c r="K108" s="38">
        <v>10</v>
      </c>
      <c r="L108" s="38">
        <v>0</v>
      </c>
      <c r="M108" s="46" t="s">
        <v>90</v>
      </c>
      <c r="N108" s="149"/>
      <c r="O108" s="154">
        <v>8</v>
      </c>
      <c r="P108" s="154">
        <v>4</v>
      </c>
      <c r="Q108" s="154">
        <v>5</v>
      </c>
      <c r="R108" s="154">
        <v>0</v>
      </c>
    </row>
    <row r="109" spans="2:24" x14ac:dyDescent="0.25">
      <c r="B109" s="33" t="s">
        <v>267</v>
      </c>
      <c r="C109" s="39">
        <v>20</v>
      </c>
      <c r="D109" s="39">
        <v>8</v>
      </c>
      <c r="E109" s="39">
        <v>20</v>
      </c>
      <c r="F109" s="80">
        <v>8</v>
      </c>
      <c r="G109" s="39">
        <v>10</v>
      </c>
      <c r="H109" s="39">
        <v>4</v>
      </c>
      <c r="I109" s="39">
        <v>15</v>
      </c>
      <c r="J109" s="39">
        <v>5</v>
      </c>
      <c r="K109" s="39">
        <v>10</v>
      </c>
      <c r="L109" s="39">
        <v>0</v>
      </c>
      <c r="M109" s="50" t="s">
        <v>91</v>
      </c>
      <c r="N109" s="149"/>
      <c r="O109" s="154">
        <v>20</v>
      </c>
      <c r="P109" s="154">
        <v>10</v>
      </c>
      <c r="Q109" s="154">
        <v>15</v>
      </c>
      <c r="R109" s="154">
        <v>10</v>
      </c>
    </row>
    <row r="110" spans="2:24" ht="15.75" thickBot="1" x14ac:dyDescent="0.3">
      <c r="B110" s="35" t="s">
        <v>268</v>
      </c>
      <c r="C110" s="92">
        <v>20</v>
      </c>
      <c r="D110" s="92">
        <v>8</v>
      </c>
      <c r="E110" s="92">
        <v>20</v>
      </c>
      <c r="F110" s="153">
        <v>8</v>
      </c>
      <c r="G110" s="92">
        <v>10</v>
      </c>
      <c r="H110" s="92">
        <v>4</v>
      </c>
      <c r="I110" s="92">
        <v>15</v>
      </c>
      <c r="J110" s="92">
        <v>5</v>
      </c>
      <c r="K110" s="92">
        <v>10</v>
      </c>
      <c r="L110" s="92">
        <v>0</v>
      </c>
      <c r="M110" s="54" t="s">
        <v>84</v>
      </c>
      <c r="N110" s="149"/>
      <c r="O110" s="149"/>
      <c r="P110" s="149"/>
      <c r="Q110" s="149"/>
      <c r="R110" s="149"/>
    </row>
    <row r="111" spans="2:24" ht="16.5" thickBot="1" x14ac:dyDescent="0.3">
      <c r="B111" s="151" t="s">
        <v>269</v>
      </c>
      <c r="C111" s="202"/>
      <c r="D111" s="203"/>
      <c r="E111" s="202"/>
      <c r="F111" s="203"/>
      <c r="G111" s="202"/>
      <c r="H111" s="203"/>
      <c r="I111" s="202"/>
      <c r="J111" s="203"/>
      <c r="K111" s="202"/>
      <c r="L111" s="203"/>
      <c r="M111" s="152">
        <f>+SUM(C111:L111)</f>
        <v>0</v>
      </c>
    </row>
    <row r="113" spans="2:14" x14ac:dyDescent="0.25">
      <c r="B113" s="187" t="s">
        <v>144</v>
      </c>
      <c r="C113" s="188"/>
      <c r="D113" s="188"/>
      <c r="E113" s="188"/>
      <c r="F113" s="188"/>
      <c r="G113" s="188"/>
      <c r="H113" s="188"/>
      <c r="I113" s="188"/>
      <c r="J113" s="188"/>
      <c r="K113" s="188"/>
      <c r="L113" s="188"/>
      <c r="M113" s="188"/>
      <c r="N113" s="188"/>
    </row>
    <row r="114" spans="2:14" x14ac:dyDescent="0.25">
      <c r="B114" s="181" t="s">
        <v>45</v>
      </c>
      <c r="C114" s="185" t="s">
        <v>46</v>
      </c>
      <c r="D114" s="182"/>
      <c r="E114" s="182"/>
      <c r="F114" s="182"/>
      <c r="G114" s="182"/>
      <c r="H114" s="182"/>
      <c r="I114" s="182"/>
      <c r="J114" s="182"/>
      <c r="K114" s="182"/>
      <c r="L114" s="182"/>
      <c r="M114" s="186"/>
      <c r="N114" s="183" t="s">
        <v>47</v>
      </c>
    </row>
    <row r="115" spans="2:14" ht="29.25" customHeight="1" x14ac:dyDescent="0.25">
      <c r="B115" s="181"/>
      <c r="C115" s="181" t="s">
        <v>129</v>
      </c>
      <c r="D115" s="181"/>
      <c r="E115" s="181"/>
      <c r="F115" s="185" t="s">
        <v>123</v>
      </c>
      <c r="G115" s="182"/>
      <c r="H115" s="186"/>
      <c r="I115" s="181" t="s">
        <v>145</v>
      </c>
      <c r="J115" s="181"/>
      <c r="K115" s="181"/>
      <c r="L115" s="185" t="s">
        <v>92</v>
      </c>
      <c r="M115" s="186"/>
      <c r="N115" s="184"/>
    </row>
    <row r="116" spans="2:14" ht="60" x14ac:dyDescent="0.25">
      <c r="B116" s="181"/>
      <c r="C116" s="27" t="s">
        <v>128</v>
      </c>
      <c r="D116" s="28" t="s">
        <v>130</v>
      </c>
      <c r="E116" s="28" t="s">
        <v>131</v>
      </c>
      <c r="F116" s="63" t="s">
        <v>148</v>
      </c>
      <c r="G116" s="64" t="s">
        <v>149</v>
      </c>
      <c r="H116" s="64" t="s">
        <v>150</v>
      </c>
      <c r="I116" s="61" t="s">
        <v>151</v>
      </c>
      <c r="J116" s="62" t="s">
        <v>152</v>
      </c>
      <c r="K116" s="62" t="s">
        <v>153</v>
      </c>
      <c r="L116" s="30" t="s">
        <v>48</v>
      </c>
      <c r="M116" s="30" t="s">
        <v>49</v>
      </c>
      <c r="N116" s="184"/>
    </row>
    <row r="117" spans="2:14" x14ac:dyDescent="0.25">
      <c r="B117" s="31" t="s">
        <v>266</v>
      </c>
      <c r="C117" s="38"/>
      <c r="D117" s="38"/>
      <c r="E117" s="38">
        <v>10</v>
      </c>
      <c r="F117" s="38"/>
      <c r="G117" s="38"/>
      <c r="H117" s="38">
        <v>20</v>
      </c>
      <c r="I117" s="38"/>
      <c r="J117" s="38"/>
      <c r="K117" s="38">
        <v>10</v>
      </c>
      <c r="L117" s="38">
        <v>10</v>
      </c>
      <c r="M117" s="38">
        <v>0</v>
      </c>
      <c r="N117" s="32" t="s">
        <v>66</v>
      </c>
    </row>
    <row r="118" spans="2:14" x14ac:dyDescent="0.25">
      <c r="B118" s="33" t="s">
        <v>267</v>
      </c>
      <c r="C118" s="39"/>
      <c r="D118" s="39">
        <v>6</v>
      </c>
      <c r="E118" s="39"/>
      <c r="F118" s="39"/>
      <c r="G118" s="39">
        <v>12</v>
      </c>
      <c r="H118" s="39"/>
      <c r="I118" s="39"/>
      <c r="J118" s="39">
        <v>6</v>
      </c>
      <c r="K118" s="39"/>
      <c r="L118" s="39">
        <v>10</v>
      </c>
      <c r="M118" s="39">
        <v>0</v>
      </c>
      <c r="N118" s="34" t="s">
        <v>93</v>
      </c>
    </row>
    <row r="119" spans="2:14" ht="15.75" thickBot="1" x14ac:dyDescent="0.3">
      <c r="B119" s="35" t="s">
        <v>268</v>
      </c>
      <c r="C119" s="40">
        <v>4</v>
      </c>
      <c r="D119" s="40"/>
      <c r="E119" s="40"/>
      <c r="F119" s="40">
        <v>8</v>
      </c>
      <c r="G119" s="40"/>
      <c r="H119" s="40"/>
      <c r="I119" s="40">
        <v>4</v>
      </c>
      <c r="J119" s="40"/>
      <c r="K119" s="40"/>
      <c r="L119" s="40">
        <v>10</v>
      </c>
      <c r="M119" s="40">
        <v>0</v>
      </c>
      <c r="N119" s="36" t="s">
        <v>94</v>
      </c>
    </row>
    <row r="120" spans="2:14" ht="16.5" thickBot="1" x14ac:dyDescent="0.3">
      <c r="B120" s="59" t="s">
        <v>269</v>
      </c>
      <c r="C120" s="172"/>
      <c r="D120" s="172"/>
      <c r="E120" s="172"/>
      <c r="F120" s="175"/>
      <c r="G120" s="175"/>
      <c r="H120" s="175"/>
      <c r="I120" s="172"/>
      <c r="J120" s="172"/>
      <c r="K120" s="172"/>
      <c r="L120" s="202"/>
      <c r="M120" s="203"/>
      <c r="N120" s="60">
        <f>+SUM(C120:M120)</f>
        <v>0</v>
      </c>
    </row>
    <row r="122" spans="2:14" x14ac:dyDescent="0.25">
      <c r="B122" s="180" t="s">
        <v>146</v>
      </c>
      <c r="C122" s="180"/>
      <c r="D122" s="180"/>
      <c r="E122" s="180"/>
      <c r="F122" s="180"/>
      <c r="G122" s="180"/>
      <c r="H122" s="180"/>
      <c r="I122" s="180"/>
      <c r="J122" s="180"/>
      <c r="K122" s="180"/>
      <c r="L122" s="180"/>
    </row>
    <row r="123" spans="2:14" x14ac:dyDescent="0.25">
      <c r="B123" s="181" t="s">
        <v>45</v>
      </c>
      <c r="C123" s="181" t="s">
        <v>46</v>
      </c>
      <c r="D123" s="181"/>
      <c r="E123" s="181"/>
      <c r="F123" s="181"/>
      <c r="G123" s="181"/>
      <c r="H123" s="181"/>
      <c r="I123" s="181"/>
      <c r="J123" s="181"/>
      <c r="K123" s="181"/>
      <c r="L123" s="183" t="s">
        <v>47</v>
      </c>
    </row>
    <row r="124" spans="2:14" ht="36" customHeight="1" x14ac:dyDescent="0.25">
      <c r="B124" s="181"/>
      <c r="C124" s="181" t="s">
        <v>138</v>
      </c>
      <c r="D124" s="181"/>
      <c r="E124" s="181"/>
      <c r="F124" s="181" t="s">
        <v>95</v>
      </c>
      <c r="G124" s="181"/>
      <c r="H124" s="181" t="s">
        <v>64</v>
      </c>
      <c r="I124" s="181"/>
      <c r="J124" s="181" t="s">
        <v>256</v>
      </c>
      <c r="K124" s="181"/>
      <c r="L124" s="184"/>
    </row>
    <row r="125" spans="2:14" ht="30" x14ac:dyDescent="0.25">
      <c r="B125" s="181"/>
      <c r="C125" s="61" t="s">
        <v>280</v>
      </c>
      <c r="D125" s="62" t="s">
        <v>282</v>
      </c>
      <c r="E125" s="62" t="s">
        <v>142</v>
      </c>
      <c r="F125" s="29" t="s">
        <v>278</v>
      </c>
      <c r="G125" s="30" t="s">
        <v>49</v>
      </c>
      <c r="H125" s="30" t="s">
        <v>140</v>
      </c>
      <c r="I125" s="30" t="s">
        <v>147</v>
      </c>
      <c r="J125" s="29" t="s">
        <v>278</v>
      </c>
      <c r="K125" s="30" t="s">
        <v>49</v>
      </c>
      <c r="L125" s="184"/>
    </row>
    <row r="126" spans="2:14" x14ac:dyDescent="0.25">
      <c r="B126" s="31" t="s">
        <v>266</v>
      </c>
      <c r="C126" s="38"/>
      <c r="D126" s="38"/>
      <c r="E126" s="38">
        <v>10</v>
      </c>
      <c r="F126" s="38">
        <v>15</v>
      </c>
      <c r="G126" s="38">
        <v>5</v>
      </c>
      <c r="H126" s="38">
        <v>10</v>
      </c>
      <c r="I126" s="38">
        <v>4</v>
      </c>
      <c r="J126" s="38">
        <v>15</v>
      </c>
      <c r="K126" s="38">
        <v>5</v>
      </c>
      <c r="L126" s="32" t="s">
        <v>66</v>
      </c>
    </row>
    <row r="127" spans="2:14" x14ac:dyDescent="0.25">
      <c r="B127" s="33" t="s">
        <v>267</v>
      </c>
      <c r="C127" s="39"/>
      <c r="D127" s="39">
        <v>6</v>
      </c>
      <c r="E127" s="39"/>
      <c r="F127" s="39">
        <v>15</v>
      </c>
      <c r="G127" s="39">
        <v>5</v>
      </c>
      <c r="H127" s="39">
        <v>10</v>
      </c>
      <c r="I127" s="39">
        <v>4</v>
      </c>
      <c r="J127" s="39">
        <v>15</v>
      </c>
      <c r="K127" s="39">
        <v>5</v>
      </c>
      <c r="L127" s="34" t="s">
        <v>93</v>
      </c>
    </row>
    <row r="128" spans="2:14" ht="15.75" thickBot="1" x14ac:dyDescent="0.3">
      <c r="B128" s="35" t="s">
        <v>268</v>
      </c>
      <c r="C128" s="40">
        <v>4</v>
      </c>
      <c r="D128" s="40"/>
      <c r="E128" s="40"/>
      <c r="F128" s="40">
        <v>15</v>
      </c>
      <c r="G128" s="40">
        <v>5</v>
      </c>
      <c r="H128" s="40">
        <v>10</v>
      </c>
      <c r="I128" s="40">
        <v>4</v>
      </c>
      <c r="J128" s="40">
        <v>15</v>
      </c>
      <c r="K128" s="40">
        <v>5</v>
      </c>
      <c r="L128" s="36" t="s">
        <v>94</v>
      </c>
    </row>
    <row r="129" spans="2:19" ht="16.5" thickBot="1" x14ac:dyDescent="0.3">
      <c r="B129" s="59" t="s">
        <v>269</v>
      </c>
      <c r="C129" s="172"/>
      <c r="D129" s="172"/>
      <c r="E129" s="172"/>
      <c r="F129" s="202"/>
      <c r="G129" s="203"/>
      <c r="H129" s="202"/>
      <c r="I129" s="203"/>
      <c r="J129" s="202"/>
      <c r="K129" s="203"/>
      <c r="L129" s="60">
        <f>+SUM(C129:K129)</f>
        <v>0</v>
      </c>
    </row>
    <row r="131" spans="2:19" ht="21.75" customHeight="1" x14ac:dyDescent="0.25">
      <c r="B131" s="180" t="s">
        <v>96</v>
      </c>
      <c r="C131" s="180"/>
      <c r="D131" s="180"/>
      <c r="E131" s="180"/>
      <c r="F131" s="180"/>
      <c r="G131" s="180"/>
      <c r="H131" s="180"/>
      <c r="I131" s="180"/>
      <c r="J131" s="180"/>
      <c r="K131" s="180"/>
      <c r="L131" s="180"/>
      <c r="M131" s="180"/>
      <c r="N131" s="180"/>
      <c r="O131" s="180"/>
    </row>
    <row r="132" spans="2:19" x14ac:dyDescent="0.25">
      <c r="B132" s="181" t="s">
        <v>45</v>
      </c>
      <c r="C132" s="182" t="s">
        <v>46</v>
      </c>
      <c r="D132" s="182"/>
      <c r="E132" s="182"/>
      <c r="F132" s="182"/>
      <c r="G132" s="182"/>
      <c r="H132" s="182"/>
      <c r="I132" s="182"/>
      <c r="J132" s="182"/>
      <c r="K132" s="182"/>
      <c r="L132" s="182"/>
      <c r="M132" s="182"/>
      <c r="N132" s="182"/>
      <c r="O132" s="183" t="s">
        <v>47</v>
      </c>
    </row>
    <row r="133" spans="2:19" ht="45" customHeight="1" x14ac:dyDescent="0.25">
      <c r="B133" s="181"/>
      <c r="C133" s="185" t="s">
        <v>97</v>
      </c>
      <c r="D133" s="182"/>
      <c r="E133" s="185" t="s">
        <v>89</v>
      </c>
      <c r="F133" s="186"/>
      <c r="G133" s="185" t="s">
        <v>98</v>
      </c>
      <c r="H133" s="186"/>
      <c r="I133" s="185" t="s">
        <v>99</v>
      </c>
      <c r="J133" s="186"/>
      <c r="K133" s="185" t="s">
        <v>100</v>
      </c>
      <c r="L133" s="186"/>
      <c r="M133" s="185" t="s">
        <v>101</v>
      </c>
      <c r="N133" s="182"/>
      <c r="O133" s="184"/>
    </row>
    <row r="134" spans="2:19" x14ac:dyDescent="0.25">
      <c r="B134" s="181"/>
      <c r="C134" s="29" t="s">
        <v>278</v>
      </c>
      <c r="D134" s="30" t="s">
        <v>49</v>
      </c>
      <c r="E134" s="29" t="s">
        <v>278</v>
      </c>
      <c r="F134" s="30" t="s">
        <v>49</v>
      </c>
      <c r="G134" s="30" t="s">
        <v>48</v>
      </c>
      <c r="H134" s="30" t="s">
        <v>49</v>
      </c>
      <c r="I134" s="30" t="s">
        <v>48</v>
      </c>
      <c r="J134" s="30" t="s">
        <v>49</v>
      </c>
      <c r="K134" s="29" t="s">
        <v>278</v>
      </c>
      <c r="L134" s="30" t="s">
        <v>49</v>
      </c>
      <c r="M134" s="30" t="s">
        <v>48</v>
      </c>
      <c r="N134" s="30" t="s">
        <v>49</v>
      </c>
      <c r="O134" s="184"/>
    </row>
    <row r="135" spans="2:19" x14ac:dyDescent="0.25">
      <c r="B135" s="31" t="s">
        <v>266</v>
      </c>
      <c r="C135" s="38">
        <v>15</v>
      </c>
      <c r="D135" s="38">
        <v>5</v>
      </c>
      <c r="E135" s="38">
        <v>15</v>
      </c>
      <c r="F135" s="38">
        <v>5</v>
      </c>
      <c r="G135" s="38">
        <v>10</v>
      </c>
      <c r="H135" s="38">
        <v>0</v>
      </c>
      <c r="I135" s="38">
        <v>10</v>
      </c>
      <c r="J135" s="38">
        <v>0</v>
      </c>
      <c r="K135" s="38">
        <v>10</v>
      </c>
      <c r="L135" s="38">
        <v>0</v>
      </c>
      <c r="M135" s="38">
        <v>5</v>
      </c>
      <c r="N135" s="38">
        <v>0</v>
      </c>
      <c r="O135" s="32" t="s">
        <v>102</v>
      </c>
    </row>
    <row r="136" spans="2:19" x14ac:dyDescent="0.25">
      <c r="B136" s="33" t="s">
        <v>267</v>
      </c>
      <c r="C136" s="39">
        <v>15</v>
      </c>
      <c r="D136" s="39">
        <v>5</v>
      </c>
      <c r="E136" s="39">
        <v>15</v>
      </c>
      <c r="F136" s="39">
        <v>5</v>
      </c>
      <c r="G136" s="39">
        <v>10</v>
      </c>
      <c r="H136" s="39">
        <v>0</v>
      </c>
      <c r="I136" s="39">
        <v>10</v>
      </c>
      <c r="J136" s="39">
        <v>0</v>
      </c>
      <c r="K136" s="39">
        <v>10</v>
      </c>
      <c r="L136" s="39">
        <v>0</v>
      </c>
      <c r="M136" s="39">
        <v>5</v>
      </c>
      <c r="N136" s="39">
        <v>0</v>
      </c>
      <c r="O136" s="34" t="s">
        <v>103</v>
      </c>
      <c r="Q136" s="154">
        <v>5</v>
      </c>
      <c r="R136" s="154">
        <v>0</v>
      </c>
      <c r="S136" s="154">
        <v>0</v>
      </c>
    </row>
    <row r="137" spans="2:19" x14ac:dyDescent="0.25">
      <c r="B137" s="35" t="s">
        <v>268</v>
      </c>
      <c r="C137" s="40">
        <v>15</v>
      </c>
      <c r="D137" s="40">
        <v>5</v>
      </c>
      <c r="E137" s="40">
        <v>15</v>
      </c>
      <c r="F137" s="40">
        <v>5</v>
      </c>
      <c r="G137" s="40">
        <v>10</v>
      </c>
      <c r="H137" s="40">
        <v>0</v>
      </c>
      <c r="I137" s="40">
        <v>10</v>
      </c>
      <c r="J137" s="40">
        <v>0</v>
      </c>
      <c r="K137" s="40">
        <v>10</v>
      </c>
      <c r="L137" s="40">
        <v>0</v>
      </c>
      <c r="M137" s="40">
        <v>5</v>
      </c>
      <c r="N137" s="40">
        <v>0</v>
      </c>
      <c r="O137" s="36" t="s">
        <v>104</v>
      </c>
      <c r="Q137" s="154">
        <v>15</v>
      </c>
      <c r="R137" s="154">
        <v>10</v>
      </c>
      <c r="S137" s="154">
        <v>5</v>
      </c>
    </row>
    <row r="138" spans="2:19" ht="15.75" x14ac:dyDescent="0.25">
      <c r="B138" s="59" t="s">
        <v>269</v>
      </c>
      <c r="C138" s="212"/>
      <c r="D138" s="213"/>
      <c r="E138" s="212"/>
      <c r="F138" s="213"/>
      <c r="G138" s="212"/>
      <c r="H138" s="213"/>
      <c r="I138" s="212"/>
      <c r="J138" s="213"/>
      <c r="K138" s="212"/>
      <c r="L138" s="213"/>
      <c r="M138" s="212"/>
      <c r="N138" s="213"/>
      <c r="O138" s="60">
        <f>+SUM(C138:N138)</f>
        <v>0</v>
      </c>
      <c r="Q138" s="149"/>
      <c r="R138" s="149"/>
      <c r="S138" s="149"/>
    </row>
  </sheetData>
  <mergeCells count="293">
    <mergeCell ref="C138:D138"/>
    <mergeCell ref="E138:F138"/>
    <mergeCell ref="G138:H138"/>
    <mergeCell ref="I138:J138"/>
    <mergeCell ref="K138:L138"/>
    <mergeCell ref="M138:N138"/>
    <mergeCell ref="C111:D111"/>
    <mergeCell ref="E111:F111"/>
    <mergeCell ref="G111:H111"/>
    <mergeCell ref="I111:J111"/>
    <mergeCell ref="K111:L111"/>
    <mergeCell ref="C120:E120"/>
    <mergeCell ref="F120:H120"/>
    <mergeCell ref="I120:K120"/>
    <mergeCell ref="L120:M120"/>
    <mergeCell ref="B113:N113"/>
    <mergeCell ref="B114:B116"/>
    <mergeCell ref="C114:M114"/>
    <mergeCell ref="N114:N116"/>
    <mergeCell ref="C115:E115"/>
    <mergeCell ref="F115:H115"/>
    <mergeCell ref="I115:K115"/>
    <mergeCell ref="L115:M115"/>
    <mergeCell ref="B122:L122"/>
    <mergeCell ref="N75:O75"/>
    <mergeCell ref="P75:Q75"/>
    <mergeCell ref="C75:E75"/>
    <mergeCell ref="F75:H75"/>
    <mergeCell ref="I75:K75"/>
    <mergeCell ref="C102:D102"/>
    <mergeCell ref="E102:F102"/>
    <mergeCell ref="G102:H102"/>
    <mergeCell ref="I102:J102"/>
    <mergeCell ref="K102:L102"/>
    <mergeCell ref="M102:N102"/>
    <mergeCell ref="O90:O92"/>
    <mergeCell ref="P90:P92"/>
    <mergeCell ref="C93:F93"/>
    <mergeCell ref="G93:H93"/>
    <mergeCell ref="I93:J93"/>
    <mergeCell ref="K93:L93"/>
    <mergeCell ref="M93:N93"/>
    <mergeCell ref="O93:P93"/>
    <mergeCell ref="B95:O95"/>
    <mergeCell ref="F90:F92"/>
    <mergeCell ref="G90:G92"/>
    <mergeCell ref="H90:H92"/>
    <mergeCell ref="I90:I92"/>
    <mergeCell ref="B123:B125"/>
    <mergeCell ref="C123:K123"/>
    <mergeCell ref="L123:L125"/>
    <mergeCell ref="C124:E124"/>
    <mergeCell ref="F124:G124"/>
    <mergeCell ref="H124:I124"/>
    <mergeCell ref="J124:K124"/>
    <mergeCell ref="B131:O131"/>
    <mergeCell ref="B132:B134"/>
    <mergeCell ref="C132:N132"/>
    <mergeCell ref="O132:O134"/>
    <mergeCell ref="C133:D133"/>
    <mergeCell ref="E133:F133"/>
    <mergeCell ref="G133:H133"/>
    <mergeCell ref="I133:J133"/>
    <mergeCell ref="K133:L133"/>
    <mergeCell ref="M133:N133"/>
    <mergeCell ref="C129:E129"/>
    <mergeCell ref="F129:G129"/>
    <mergeCell ref="H129:I129"/>
    <mergeCell ref="J129:K129"/>
    <mergeCell ref="B104:M104"/>
    <mergeCell ref="B105:B107"/>
    <mergeCell ref="C105:L105"/>
    <mergeCell ref="M105:M107"/>
    <mergeCell ref="C106:D106"/>
    <mergeCell ref="E106:F106"/>
    <mergeCell ref="G106:H106"/>
    <mergeCell ref="I106:J106"/>
    <mergeCell ref="K106:L106"/>
    <mergeCell ref="C96:N96"/>
    <mergeCell ref="O96:O97"/>
    <mergeCell ref="C97:D97"/>
    <mergeCell ref="E97:F97"/>
    <mergeCell ref="G97:H97"/>
    <mergeCell ref="I97:J97"/>
    <mergeCell ref="K97:L97"/>
    <mergeCell ref="M97:N97"/>
    <mergeCell ref="B96:B98"/>
    <mergeCell ref="J90:J92"/>
    <mergeCell ref="K90:K92"/>
    <mergeCell ref="L90:L92"/>
    <mergeCell ref="M90:M92"/>
    <mergeCell ref="N90:N92"/>
    <mergeCell ref="B86:Q86"/>
    <mergeCell ref="B87:B89"/>
    <mergeCell ref="C87:P87"/>
    <mergeCell ref="Q87:Q89"/>
    <mergeCell ref="C88:F88"/>
    <mergeCell ref="G88:H88"/>
    <mergeCell ref="I88:J88"/>
    <mergeCell ref="K88:L88"/>
    <mergeCell ref="M88:N88"/>
    <mergeCell ref="O88:P88"/>
    <mergeCell ref="I81:I83"/>
    <mergeCell ref="J81:J83"/>
    <mergeCell ref="K81:K83"/>
    <mergeCell ref="L81:L83"/>
    <mergeCell ref="O81:T81"/>
    <mergeCell ref="C84:E84"/>
    <mergeCell ref="F84:H84"/>
    <mergeCell ref="I84:J84"/>
    <mergeCell ref="K84:L84"/>
    <mergeCell ref="G72:H72"/>
    <mergeCell ref="J72:K72"/>
    <mergeCell ref="G73:H73"/>
    <mergeCell ref="J73:K73"/>
    <mergeCell ref="G74:H74"/>
    <mergeCell ref="J74:K74"/>
    <mergeCell ref="B77:M77"/>
    <mergeCell ref="B78:B80"/>
    <mergeCell ref="C78:L78"/>
    <mergeCell ref="M78:M80"/>
    <mergeCell ref="C79:E79"/>
    <mergeCell ref="F79:H79"/>
    <mergeCell ref="I79:J79"/>
    <mergeCell ref="K79:L79"/>
    <mergeCell ref="L75:M75"/>
    <mergeCell ref="P63:U63"/>
    <mergeCell ref="C66:E66"/>
    <mergeCell ref="F66:H66"/>
    <mergeCell ref="I66:K66"/>
    <mergeCell ref="L66:M66"/>
    <mergeCell ref="B68:R68"/>
    <mergeCell ref="B69:B71"/>
    <mergeCell ref="C69:Q69"/>
    <mergeCell ref="R69:R71"/>
    <mergeCell ref="C70:E70"/>
    <mergeCell ref="F70:H70"/>
    <mergeCell ref="I70:K70"/>
    <mergeCell ref="L70:M70"/>
    <mergeCell ref="N70:O70"/>
    <mergeCell ref="P70:Q70"/>
    <mergeCell ref="G71:H71"/>
    <mergeCell ref="J71:K71"/>
    <mergeCell ref="B59:N59"/>
    <mergeCell ref="B60:B62"/>
    <mergeCell ref="C60:M60"/>
    <mergeCell ref="N60:N62"/>
    <mergeCell ref="C61:E61"/>
    <mergeCell ref="F61:H61"/>
    <mergeCell ref="I61:K61"/>
    <mergeCell ref="L61:M61"/>
    <mergeCell ref="L63:L65"/>
    <mergeCell ref="M63:M65"/>
    <mergeCell ref="F5:H5"/>
    <mergeCell ref="N5:O5"/>
    <mergeCell ref="P5:Q5"/>
    <mergeCell ref="G6:H6"/>
    <mergeCell ref="J6:K6"/>
    <mergeCell ref="B3:R3"/>
    <mergeCell ref="B4:B6"/>
    <mergeCell ref="C4:Q4"/>
    <mergeCell ref="R4:R6"/>
    <mergeCell ref="C5:E5"/>
    <mergeCell ref="I5:K5"/>
    <mergeCell ref="L5:M5"/>
    <mergeCell ref="B13:O13"/>
    <mergeCell ref="B14:B15"/>
    <mergeCell ref="C14:N14"/>
    <mergeCell ref="O14:O15"/>
    <mergeCell ref="C15:D15"/>
    <mergeCell ref="E15:F15"/>
    <mergeCell ref="G15:H15"/>
    <mergeCell ref="I15:J15"/>
    <mergeCell ref="K15:L15"/>
    <mergeCell ref="M15:N15"/>
    <mergeCell ref="B31:B33"/>
    <mergeCell ref="C31:M31"/>
    <mergeCell ref="N31:N33"/>
    <mergeCell ref="C32:E32"/>
    <mergeCell ref="F32:H32"/>
    <mergeCell ref="I32:K32"/>
    <mergeCell ref="L32:M32"/>
    <mergeCell ref="B21:M21"/>
    <mergeCell ref="B22:B24"/>
    <mergeCell ref="C22:L22"/>
    <mergeCell ref="M22:M24"/>
    <mergeCell ref="C23:D23"/>
    <mergeCell ref="E23:F23"/>
    <mergeCell ref="G23:H23"/>
    <mergeCell ref="I23:J23"/>
    <mergeCell ref="K23:L23"/>
    <mergeCell ref="L25:L27"/>
    <mergeCell ref="C10:E10"/>
    <mergeCell ref="F10:H10"/>
    <mergeCell ref="I10:K10"/>
    <mergeCell ref="L10:M10"/>
    <mergeCell ref="N10:O10"/>
    <mergeCell ref="B48:O48"/>
    <mergeCell ref="B49:B51"/>
    <mergeCell ref="C49:N49"/>
    <mergeCell ref="O49:O51"/>
    <mergeCell ref="C50:D50"/>
    <mergeCell ref="E50:F50"/>
    <mergeCell ref="G50:H50"/>
    <mergeCell ref="I50:J50"/>
    <mergeCell ref="K50:L50"/>
    <mergeCell ref="M50:N50"/>
    <mergeCell ref="B39:L39"/>
    <mergeCell ref="B40:B42"/>
    <mergeCell ref="C40:K40"/>
    <mergeCell ref="L40:L42"/>
    <mergeCell ref="C41:E41"/>
    <mergeCell ref="F41:G41"/>
    <mergeCell ref="H41:I41"/>
    <mergeCell ref="J41:K41"/>
    <mergeCell ref="B30:N30"/>
    <mergeCell ref="P10:Q10"/>
    <mergeCell ref="F7:F9"/>
    <mergeCell ref="I7:I9"/>
    <mergeCell ref="L7:L9"/>
    <mergeCell ref="N7:N9"/>
    <mergeCell ref="P7:P9"/>
    <mergeCell ref="G7:H9"/>
    <mergeCell ref="J7:K9"/>
    <mergeCell ref="M7:M9"/>
    <mergeCell ref="O7:O9"/>
    <mergeCell ref="Q7:Q9"/>
    <mergeCell ref="M19:N19"/>
    <mergeCell ref="C16:C18"/>
    <mergeCell ref="E16:E18"/>
    <mergeCell ref="G16:G18"/>
    <mergeCell ref="I16:I18"/>
    <mergeCell ref="K16:K18"/>
    <mergeCell ref="M16:M18"/>
    <mergeCell ref="D16:D18"/>
    <mergeCell ref="F16:F18"/>
    <mergeCell ref="H16:H18"/>
    <mergeCell ref="J16:J18"/>
    <mergeCell ref="L16:L18"/>
    <mergeCell ref="N16:N18"/>
    <mergeCell ref="C19:D19"/>
    <mergeCell ref="E19:F19"/>
    <mergeCell ref="G19:H19"/>
    <mergeCell ref="I19:J19"/>
    <mergeCell ref="K19:L19"/>
    <mergeCell ref="L34:L36"/>
    <mergeCell ref="M34:M36"/>
    <mergeCell ref="C37:E37"/>
    <mergeCell ref="F37:H37"/>
    <mergeCell ref="I37:K37"/>
    <mergeCell ref="L37:M37"/>
    <mergeCell ref="C25:C27"/>
    <mergeCell ref="E25:E27"/>
    <mergeCell ref="G25:G27"/>
    <mergeCell ref="I25:I27"/>
    <mergeCell ref="K25:K27"/>
    <mergeCell ref="D25:D27"/>
    <mergeCell ref="F25:F27"/>
    <mergeCell ref="H25:H27"/>
    <mergeCell ref="J25:J27"/>
    <mergeCell ref="C28:D28"/>
    <mergeCell ref="E28:F28"/>
    <mergeCell ref="G28:H28"/>
    <mergeCell ref="I28:J28"/>
    <mergeCell ref="K28:L28"/>
    <mergeCell ref="K43:K45"/>
    <mergeCell ref="C46:E46"/>
    <mergeCell ref="F46:G46"/>
    <mergeCell ref="H46:I46"/>
    <mergeCell ref="J46:K46"/>
    <mergeCell ref="F43:F45"/>
    <mergeCell ref="H43:H45"/>
    <mergeCell ref="J43:J45"/>
    <mergeCell ref="G43:G45"/>
    <mergeCell ref="I43:I45"/>
    <mergeCell ref="N52:N54"/>
    <mergeCell ref="C55:D55"/>
    <mergeCell ref="E55:F55"/>
    <mergeCell ref="G55:H55"/>
    <mergeCell ref="I55:J55"/>
    <mergeCell ref="K55:L55"/>
    <mergeCell ref="M55:N55"/>
    <mergeCell ref="M52:M54"/>
    <mergeCell ref="D52:D54"/>
    <mergeCell ref="F52:F54"/>
    <mergeCell ref="H52:H54"/>
    <mergeCell ref="J52:J54"/>
    <mergeCell ref="L52:L54"/>
    <mergeCell ref="C52:C54"/>
    <mergeCell ref="E52:E54"/>
    <mergeCell ref="G52:G54"/>
    <mergeCell ref="I52:I54"/>
    <mergeCell ref="K52:K54"/>
  </mergeCells>
  <dataValidations count="35">
    <dataValidation type="list" allowBlank="1" showInputMessage="1" showErrorMessage="1" sqref="C10:E10 C37:E37 I37:K37 C46:E46 C66:K66 C75:E75 C84:E84 C120:E120 I120:K120 C129:E129" xr:uid="{00000000-0002-0000-0200-000000000000}">
      <formula1>$T$4:$T$6</formula1>
    </dataValidation>
    <dataValidation type="list" allowBlank="1" showInputMessage="1" showErrorMessage="1" sqref="F10:H10" xr:uid="{00000000-0002-0000-0200-000001000000}">
      <formula1>$U$4:$U$5</formula1>
    </dataValidation>
    <dataValidation type="list" allowBlank="1" showInputMessage="1" showErrorMessage="1" sqref="I10:K10" xr:uid="{00000000-0002-0000-0200-000002000000}">
      <formula1>$V$4:$V$5</formula1>
    </dataValidation>
    <dataValidation type="list" allowBlank="1" showInputMessage="1" showErrorMessage="1" sqref="L10:M10" xr:uid="{00000000-0002-0000-0200-000003000000}">
      <formula1>$W$4:$W$5</formula1>
    </dataValidation>
    <dataValidation type="list" allowBlank="1" showInputMessage="1" showErrorMessage="1" sqref="N10:O10" xr:uid="{00000000-0002-0000-0200-000004000000}">
      <formula1>$X$4:$X$5</formula1>
    </dataValidation>
    <dataValidation type="list" allowBlank="1" showInputMessage="1" showErrorMessage="1" sqref="P10:Q10" xr:uid="{00000000-0002-0000-0200-000005000000}">
      <formula1>$Y$4:$Y$5</formula1>
    </dataValidation>
    <dataValidation type="list" allowBlank="1" showInputMessage="1" showErrorMessage="1" sqref="C19:F19" xr:uid="{00000000-0002-0000-0200-000006000000}">
      <formula1>$Q$16:$Q$17</formula1>
    </dataValidation>
    <dataValidation type="list" allowBlank="1" showInputMessage="1" showErrorMessage="1" sqref="G19:J19" xr:uid="{00000000-0002-0000-0200-000007000000}">
      <formula1>$R$16:$R$17</formula1>
    </dataValidation>
    <dataValidation type="list" allowBlank="1" showInputMessage="1" showErrorMessage="1" sqref="K19:N19 K28:L28 L37:M37 G55:L55 L66:M66 I93:J93" xr:uid="{00000000-0002-0000-0200-000008000000}">
      <formula1>$S$16:$S$17</formula1>
    </dataValidation>
    <dataValidation type="list" allowBlank="1" showInputMessage="1" showErrorMessage="1" sqref="C28:F28" xr:uid="{00000000-0002-0000-0200-000009000000}">
      <formula1>$O$25:$O$26</formula1>
    </dataValidation>
    <dataValidation type="list" allowBlank="1" showInputMessage="1" showErrorMessage="1" sqref="G28:H28 H46:I46" xr:uid="{00000000-0002-0000-0200-00000A000000}">
      <formula1>$P$25:$P$26</formula1>
    </dataValidation>
    <dataValidation type="list" allowBlank="1" showInputMessage="1" showErrorMessage="1" sqref="I28:J28 F46:G46 J46:K46 C55:F55" xr:uid="{00000000-0002-0000-0200-00000B000000}">
      <formula1>$Q$25:$Q$26</formula1>
    </dataValidation>
    <dataValidation type="list" allowBlank="1" showInputMessage="1" showErrorMessage="1" sqref="M55:N55 P75:Q75" xr:uid="{00000000-0002-0000-0200-00000C000000}">
      <formula1>$Q$51:$Q$52</formula1>
    </dataValidation>
    <dataValidation type="list" allowBlank="1" showInputMessage="1" showErrorMessage="1" sqref="I75:K75" xr:uid="{00000000-0002-0000-0200-00000D000000}">
      <formula1>$T$71:$T$72</formula1>
    </dataValidation>
    <dataValidation type="list" allowBlank="1" showInputMessage="1" showErrorMessage="1" sqref="L75:M75" xr:uid="{00000000-0002-0000-0200-00000E000000}">
      <formula1>$U$71:$U$72</formula1>
    </dataValidation>
    <dataValidation type="list" allowBlank="1" showInputMessage="1" showErrorMessage="1" sqref="N75:O75" xr:uid="{00000000-0002-0000-0200-00000F000000}">
      <formula1>$V$71:$V$72</formula1>
    </dataValidation>
    <dataValidation type="list" allowBlank="1" showInputMessage="1" showErrorMessage="1" sqref="F75:H75" xr:uid="{00000000-0002-0000-0200-000010000000}">
      <formula1>$W$71:$W$72</formula1>
    </dataValidation>
    <dataValidation type="list" allowBlank="1" showInputMessage="1" showErrorMessage="1" sqref="F84:H84" xr:uid="{00000000-0002-0000-0200-000011000000}">
      <formula1>$W$79:$W$81</formula1>
    </dataValidation>
    <dataValidation type="list" allowBlank="1" showInputMessage="1" showErrorMessage="1" sqref="I84:J84" xr:uid="{00000000-0002-0000-0200-000012000000}">
      <formula1>$X$80:$X$81</formula1>
    </dataValidation>
    <dataValidation type="list" allowBlank="1" showInputMessage="1" showErrorMessage="1" sqref="K84:L84" xr:uid="{00000000-0002-0000-0200-000013000000}">
      <formula1>$Y$80:$Y$81</formula1>
    </dataValidation>
    <dataValidation type="list" allowBlank="1" showInputMessage="1" showErrorMessage="1" sqref="C93:F93" xr:uid="{00000000-0002-0000-0200-000014000000}">
      <formula1>$R$88:$R$91</formula1>
    </dataValidation>
    <dataValidation type="list" allowBlank="1" showInputMessage="1" showErrorMessage="1" sqref="G93:H93 K93:L93" xr:uid="{00000000-0002-0000-0200-000015000000}">
      <formula1>$T$90:$T$91</formula1>
    </dataValidation>
    <dataValidation type="list" allowBlank="1" showInputMessage="1" showErrorMessage="1" sqref="M93:N93" xr:uid="{00000000-0002-0000-0200-000016000000}">
      <formula1>$U$90:$U$91</formula1>
    </dataValidation>
    <dataValidation type="list" allowBlank="1" showInputMessage="1" showErrorMessage="1" sqref="O93:P93" xr:uid="{00000000-0002-0000-0200-000017000000}">
      <formula1>$V$90:$V$91</formula1>
    </dataValidation>
    <dataValidation type="list" allowBlank="1" showInputMessage="1" showErrorMessage="1" sqref="C111:F111" xr:uid="{00000000-0002-0000-0200-000018000000}">
      <formula1>$O$108:$O$109</formula1>
    </dataValidation>
    <dataValidation type="list" allowBlank="1" showInputMessage="1" showErrorMessage="1" sqref="G111:H111 H129:I129" xr:uid="{00000000-0002-0000-0200-000019000000}">
      <formula1>$P$108:$P$109</formula1>
    </dataValidation>
    <dataValidation type="list" allowBlank="1" showInputMessage="1" showErrorMessage="1" sqref="I111:J111 J129:K129 F129:G129" xr:uid="{00000000-0002-0000-0200-00001A000000}">
      <formula1>$Q$108:$Q$109</formula1>
    </dataValidation>
    <dataValidation type="list" allowBlank="1" showInputMessage="1" showErrorMessage="1" sqref="K111:L111 L120:M120" xr:uid="{00000000-0002-0000-0200-00001B000000}">
      <formula1>$R$108:$R$109</formula1>
    </dataValidation>
    <dataValidation type="list" allowBlank="1" showInputMessage="1" showErrorMessage="1" sqref="F37:H37 F120:H120" xr:uid="{00000000-0002-0000-0200-00001C000000}">
      <formula1>$Q$33:$Q$35</formula1>
    </dataValidation>
    <dataValidation type="list" allowBlank="1" showInputMessage="1" showErrorMessage="1" sqref="C102:F102" xr:uid="{00000000-0002-0000-0200-00001D000000}">
      <formula1>$R$99:$R$100</formula1>
    </dataValidation>
    <dataValidation type="list" allowBlank="1" showInputMessage="1" showErrorMessage="1" sqref="G102:J102" xr:uid="{00000000-0002-0000-0200-00001E000000}">
      <formula1>$S$99:$S$100</formula1>
    </dataValidation>
    <dataValidation type="list" allowBlank="1" showInputMessage="1" showErrorMessage="1" sqref="K102:N102" xr:uid="{00000000-0002-0000-0200-00001F000000}">
      <formula1>$T$99:$T$100</formula1>
    </dataValidation>
    <dataValidation type="list" allowBlank="1" showInputMessage="1" showErrorMessage="1" sqref="C138:F138" xr:uid="{00000000-0002-0000-0200-000020000000}">
      <formula1>$Q$136:$Q$137</formula1>
    </dataValidation>
    <dataValidation type="list" allowBlank="1" showInputMessage="1" showErrorMessage="1" sqref="G138:L138" xr:uid="{00000000-0002-0000-0200-000021000000}">
      <formula1>$R$136:$R$137</formula1>
    </dataValidation>
    <dataValidation type="list" allowBlank="1" showInputMessage="1" showErrorMessage="1" sqref="M138:N138" xr:uid="{00000000-0002-0000-0200-000022000000}">
      <formula1>$S$136:$S$137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D1666-1F31-4D56-B950-42A21374BAA7}">
  <dimension ref="B1:T8"/>
  <sheetViews>
    <sheetView showGridLines="0" workbookViewId="0">
      <selection activeCell="K8" sqref="K8:L8"/>
    </sheetView>
  </sheetViews>
  <sheetFormatPr baseColWidth="10" defaultColWidth="11.28515625" defaultRowHeight="15" x14ac:dyDescent="0.25"/>
  <cols>
    <col min="1" max="1" width="3.85546875" customWidth="1"/>
    <col min="2" max="2" width="14.7109375" customWidth="1"/>
    <col min="3" max="7" width="10.7109375" customWidth="1"/>
    <col min="8" max="8" width="12.140625" customWidth="1"/>
    <col min="9" max="9" width="12.28515625" customWidth="1"/>
    <col min="10" max="19" width="10.7109375" customWidth="1"/>
  </cols>
  <sheetData>
    <row r="1" spans="2:20" x14ac:dyDescent="0.25">
      <c r="B1" s="180" t="s">
        <v>96</v>
      </c>
      <c r="C1" s="180"/>
      <c r="D1" s="180"/>
      <c r="E1" s="180"/>
      <c r="F1" s="180"/>
      <c r="G1" s="180"/>
      <c r="H1" s="180"/>
      <c r="I1" s="180"/>
      <c r="J1" s="180"/>
      <c r="K1" s="180"/>
      <c r="L1" s="180"/>
      <c r="M1" s="180"/>
      <c r="N1" s="180"/>
      <c r="O1" s="180"/>
    </row>
    <row r="2" spans="2:20" x14ac:dyDescent="0.25">
      <c r="B2" s="181" t="s">
        <v>45</v>
      </c>
      <c r="C2" s="182" t="s">
        <v>46</v>
      </c>
      <c r="D2" s="182"/>
      <c r="E2" s="182"/>
      <c r="F2" s="182"/>
      <c r="G2" s="182"/>
      <c r="H2" s="182"/>
      <c r="I2" s="182"/>
      <c r="J2" s="182"/>
      <c r="K2" s="182"/>
      <c r="L2" s="182"/>
      <c r="M2" s="182"/>
      <c r="N2" s="182"/>
      <c r="O2" s="183" t="s">
        <v>47</v>
      </c>
    </row>
    <row r="3" spans="2:20" ht="60" customHeight="1" x14ac:dyDescent="0.25">
      <c r="B3" s="181"/>
      <c r="C3" s="185" t="s">
        <v>97</v>
      </c>
      <c r="D3" s="182"/>
      <c r="E3" s="185" t="s">
        <v>89</v>
      </c>
      <c r="F3" s="186"/>
      <c r="G3" s="185" t="s">
        <v>255</v>
      </c>
      <c r="H3" s="186"/>
      <c r="I3" s="185" t="s">
        <v>99</v>
      </c>
      <c r="J3" s="186"/>
      <c r="K3" s="185" t="s">
        <v>100</v>
      </c>
      <c r="L3" s="186"/>
      <c r="M3" s="185" t="s">
        <v>101</v>
      </c>
      <c r="N3" s="182"/>
      <c r="O3" s="184"/>
      <c r="Q3" s="149"/>
      <c r="R3" s="149"/>
      <c r="S3" s="149"/>
      <c r="T3" s="149"/>
    </row>
    <row r="4" spans="2:20" x14ac:dyDescent="0.25">
      <c r="B4" s="181"/>
      <c r="C4" s="29" t="s">
        <v>328</v>
      </c>
      <c r="D4" s="30" t="s">
        <v>49</v>
      </c>
      <c r="E4" s="29" t="s">
        <v>328</v>
      </c>
      <c r="F4" s="30" t="s">
        <v>49</v>
      </c>
      <c r="G4" s="30" t="s">
        <v>48</v>
      </c>
      <c r="H4" s="30" t="s">
        <v>49</v>
      </c>
      <c r="I4" s="30" t="s">
        <v>48</v>
      </c>
      <c r="J4" s="30" t="s">
        <v>49</v>
      </c>
      <c r="K4" s="29" t="s">
        <v>328</v>
      </c>
      <c r="L4" s="30" t="s">
        <v>49</v>
      </c>
      <c r="M4" s="30" t="s">
        <v>48</v>
      </c>
      <c r="N4" s="30" t="s">
        <v>49</v>
      </c>
      <c r="O4" s="184"/>
      <c r="Q4" s="149">
        <v>5</v>
      </c>
      <c r="R4" s="149">
        <v>0</v>
      </c>
      <c r="S4" s="149">
        <v>0</v>
      </c>
      <c r="T4" s="149"/>
    </row>
    <row r="5" spans="2:20" x14ac:dyDescent="0.25">
      <c r="B5" s="31" t="s">
        <v>324</v>
      </c>
      <c r="C5" s="38">
        <v>15</v>
      </c>
      <c r="D5" s="38">
        <v>5</v>
      </c>
      <c r="E5" s="38">
        <v>15</v>
      </c>
      <c r="F5" s="38">
        <v>5</v>
      </c>
      <c r="G5" s="38">
        <v>10</v>
      </c>
      <c r="H5" s="38">
        <v>0</v>
      </c>
      <c r="I5" s="38">
        <v>10</v>
      </c>
      <c r="J5" s="38">
        <v>0</v>
      </c>
      <c r="K5" s="38">
        <v>10</v>
      </c>
      <c r="L5" s="38">
        <v>0</v>
      </c>
      <c r="M5" s="38">
        <v>5</v>
      </c>
      <c r="N5" s="38">
        <v>0</v>
      </c>
      <c r="O5" s="32" t="s">
        <v>102</v>
      </c>
      <c r="Q5" s="154">
        <v>15</v>
      </c>
      <c r="R5" s="154">
        <v>10</v>
      </c>
      <c r="S5" s="154">
        <v>5</v>
      </c>
      <c r="T5" s="149"/>
    </row>
    <row r="6" spans="2:20" x14ac:dyDescent="0.25">
      <c r="B6" s="33" t="s">
        <v>325</v>
      </c>
      <c r="C6" s="39">
        <v>15</v>
      </c>
      <c r="D6" s="39">
        <v>5</v>
      </c>
      <c r="E6" s="39">
        <v>15</v>
      </c>
      <c r="F6" s="39">
        <v>5</v>
      </c>
      <c r="G6" s="39">
        <v>10</v>
      </c>
      <c r="H6" s="39">
        <v>0</v>
      </c>
      <c r="I6" s="39">
        <v>10</v>
      </c>
      <c r="J6" s="39">
        <v>0</v>
      </c>
      <c r="K6" s="39">
        <v>10</v>
      </c>
      <c r="L6" s="39">
        <v>0</v>
      </c>
      <c r="M6" s="39">
        <v>5</v>
      </c>
      <c r="N6" s="39">
        <v>0</v>
      </c>
      <c r="O6" s="34" t="s">
        <v>103</v>
      </c>
      <c r="Q6" s="149"/>
      <c r="R6" s="149"/>
      <c r="S6" s="149"/>
      <c r="T6" s="149"/>
    </row>
    <row r="7" spans="2:20" x14ac:dyDescent="0.25">
      <c r="B7" s="35" t="s">
        <v>326</v>
      </c>
      <c r="C7" s="40">
        <v>15</v>
      </c>
      <c r="D7" s="40">
        <v>5</v>
      </c>
      <c r="E7" s="40">
        <v>15</v>
      </c>
      <c r="F7" s="40">
        <v>5</v>
      </c>
      <c r="G7" s="40">
        <v>10</v>
      </c>
      <c r="H7" s="40">
        <v>0</v>
      </c>
      <c r="I7" s="40">
        <v>10</v>
      </c>
      <c r="J7" s="40">
        <v>0</v>
      </c>
      <c r="K7" s="40">
        <v>10</v>
      </c>
      <c r="L7" s="40">
        <v>0</v>
      </c>
      <c r="M7" s="40">
        <v>5</v>
      </c>
      <c r="N7" s="40">
        <v>0</v>
      </c>
      <c r="O7" s="36" t="s">
        <v>104</v>
      </c>
      <c r="Q7" s="149"/>
      <c r="R7" s="149"/>
      <c r="S7" s="149"/>
      <c r="T7" s="149"/>
    </row>
    <row r="8" spans="2:20" ht="15.75" x14ac:dyDescent="0.25">
      <c r="B8" s="59" t="s">
        <v>327</v>
      </c>
      <c r="C8" s="212"/>
      <c r="D8" s="213"/>
      <c r="E8" s="212"/>
      <c r="F8" s="213"/>
      <c r="G8" s="212"/>
      <c r="H8" s="213"/>
      <c r="I8" s="212"/>
      <c r="J8" s="213"/>
      <c r="K8" s="212"/>
      <c r="L8" s="213"/>
      <c r="M8" s="212"/>
      <c r="N8" s="213"/>
      <c r="O8" s="60">
        <f>+SUM(C8:N8)</f>
        <v>0</v>
      </c>
      <c r="Q8" s="149"/>
      <c r="R8" s="149"/>
      <c r="S8" s="149"/>
      <c r="T8" s="149"/>
    </row>
  </sheetData>
  <mergeCells count="16">
    <mergeCell ref="B1:O1"/>
    <mergeCell ref="B2:B4"/>
    <mergeCell ref="C2:N2"/>
    <mergeCell ref="O2:O4"/>
    <mergeCell ref="C3:D3"/>
    <mergeCell ref="E3:F3"/>
    <mergeCell ref="G3:H3"/>
    <mergeCell ref="I3:J3"/>
    <mergeCell ref="K3:L3"/>
    <mergeCell ref="M3:N3"/>
    <mergeCell ref="M8:N8"/>
    <mergeCell ref="C8:D8"/>
    <mergeCell ref="E8:F8"/>
    <mergeCell ref="G8:H8"/>
    <mergeCell ref="I8:J8"/>
    <mergeCell ref="K8:L8"/>
  </mergeCells>
  <dataValidations count="3">
    <dataValidation type="list" allowBlank="1" showInputMessage="1" showErrorMessage="1" sqref="C8:F8" xr:uid="{00000000-0002-0000-0300-000000000000}">
      <formula1>$Q$4:$Q$5</formula1>
    </dataValidation>
    <dataValidation type="list" allowBlank="1" showInputMessage="1" showErrorMessage="1" sqref="G8:L8" xr:uid="{00000000-0002-0000-0300-000001000000}">
      <formula1>$R$4:$R$5</formula1>
    </dataValidation>
    <dataValidation type="list" allowBlank="1" showInputMessage="1" showErrorMessage="1" sqref="M8:N8" xr:uid="{00000000-0002-0000-0300-000002000000}">
      <formula1>$S$4:$S$5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B4C7D-D979-42D5-B994-E4C12BFB122C}">
  <dimension ref="B2:R12"/>
  <sheetViews>
    <sheetView showGridLines="0" workbookViewId="0">
      <selection activeCell="K9" sqref="K9:L9"/>
    </sheetView>
  </sheetViews>
  <sheetFormatPr baseColWidth="10" defaultColWidth="11.28515625" defaultRowHeight="15" x14ac:dyDescent="0.25"/>
  <cols>
    <col min="1" max="1" width="3.85546875" customWidth="1"/>
    <col min="2" max="2" width="14.7109375" customWidth="1"/>
    <col min="3" max="9" width="10.7109375" customWidth="1"/>
    <col min="10" max="10" width="13.28515625" customWidth="1"/>
    <col min="11" max="11" width="12.28515625" customWidth="1"/>
    <col min="12" max="12" width="10.7109375" customWidth="1"/>
    <col min="13" max="13" width="11.7109375" customWidth="1"/>
    <col min="14" max="21" width="10.7109375" customWidth="1"/>
  </cols>
  <sheetData>
    <row r="2" spans="2:18" ht="24.95" customHeight="1" x14ac:dyDescent="0.25">
      <c r="B2" s="205" t="s">
        <v>187</v>
      </c>
      <c r="C2" s="206"/>
      <c r="D2" s="206"/>
      <c r="E2" s="206"/>
      <c r="F2" s="206"/>
      <c r="G2" s="206"/>
      <c r="H2" s="206"/>
      <c r="I2" s="206"/>
      <c r="J2" s="206"/>
      <c r="K2" s="206"/>
      <c r="L2" s="206"/>
      <c r="M2" s="207"/>
    </row>
    <row r="3" spans="2:18" ht="15" customHeight="1" x14ac:dyDescent="0.25">
      <c r="B3" s="181" t="s">
        <v>45</v>
      </c>
      <c r="C3" s="185" t="s">
        <v>46</v>
      </c>
      <c r="D3" s="182"/>
      <c r="E3" s="182"/>
      <c r="F3" s="182"/>
      <c r="G3" s="182"/>
      <c r="H3" s="182"/>
      <c r="I3" s="182"/>
      <c r="J3" s="182"/>
      <c r="K3" s="182"/>
      <c r="L3" s="186"/>
      <c r="M3" s="183" t="s">
        <v>221</v>
      </c>
    </row>
    <row r="4" spans="2:18" ht="74.25" customHeight="1" x14ac:dyDescent="0.25">
      <c r="B4" s="181"/>
      <c r="C4" s="185" t="s">
        <v>186</v>
      </c>
      <c r="D4" s="182"/>
      <c r="E4" s="182"/>
      <c r="F4" s="185" t="s">
        <v>181</v>
      </c>
      <c r="G4" s="186"/>
      <c r="H4" s="185" t="s">
        <v>183</v>
      </c>
      <c r="I4" s="182"/>
      <c r="J4" s="186"/>
      <c r="K4" s="185" t="s">
        <v>185</v>
      </c>
      <c r="L4" s="186"/>
      <c r="M4" s="184"/>
      <c r="O4" s="149">
        <v>1</v>
      </c>
      <c r="P4" s="149"/>
      <c r="Q4" s="149"/>
      <c r="R4" s="149"/>
    </row>
    <row r="5" spans="2:18" ht="30" x14ac:dyDescent="0.25">
      <c r="B5" s="181"/>
      <c r="C5" s="29" t="s">
        <v>178</v>
      </c>
      <c r="D5" s="29" t="s">
        <v>179</v>
      </c>
      <c r="E5" s="30" t="s">
        <v>180</v>
      </c>
      <c r="F5" s="29" t="s">
        <v>65</v>
      </c>
      <c r="G5" s="30" t="s">
        <v>182</v>
      </c>
      <c r="H5" s="30" t="s">
        <v>41</v>
      </c>
      <c r="I5" s="30" t="s">
        <v>184</v>
      </c>
      <c r="J5" s="30" t="s">
        <v>39</v>
      </c>
      <c r="K5" s="30" t="s">
        <v>48</v>
      </c>
      <c r="L5" s="30" t="s">
        <v>49</v>
      </c>
      <c r="M5" s="184"/>
      <c r="O5" s="149">
        <v>3</v>
      </c>
      <c r="P5" s="149">
        <v>3</v>
      </c>
      <c r="Q5" s="149"/>
      <c r="R5" s="149"/>
    </row>
    <row r="6" spans="2:18" x14ac:dyDescent="0.25">
      <c r="B6" s="31" t="s">
        <v>329</v>
      </c>
      <c r="C6" s="38" t="s">
        <v>13</v>
      </c>
      <c r="D6" s="38"/>
      <c r="E6" s="38">
        <v>5</v>
      </c>
      <c r="F6" s="38" t="s">
        <v>13</v>
      </c>
      <c r="G6" s="38">
        <v>5</v>
      </c>
      <c r="H6" s="38" t="s">
        <v>13</v>
      </c>
      <c r="I6" s="38"/>
      <c r="J6" s="38">
        <v>5</v>
      </c>
      <c r="K6" s="173">
        <v>5</v>
      </c>
      <c r="L6" s="170">
        <v>3</v>
      </c>
      <c r="M6" s="81" t="s">
        <v>197</v>
      </c>
      <c r="O6" s="149">
        <v>5</v>
      </c>
      <c r="P6" s="149">
        <v>5</v>
      </c>
      <c r="Q6" s="149"/>
      <c r="R6" s="149"/>
    </row>
    <row r="7" spans="2:18" x14ac:dyDescent="0.25">
      <c r="B7" s="33" t="s">
        <v>330</v>
      </c>
      <c r="C7" s="39" t="s">
        <v>13</v>
      </c>
      <c r="D7" s="39">
        <v>3</v>
      </c>
      <c r="E7" s="39" t="s">
        <v>13</v>
      </c>
      <c r="F7" s="39" t="s">
        <v>13</v>
      </c>
      <c r="G7" s="39" t="s">
        <v>13</v>
      </c>
      <c r="H7" s="39" t="s">
        <v>13</v>
      </c>
      <c r="I7" s="39">
        <v>3</v>
      </c>
      <c r="J7" s="39" t="s">
        <v>13</v>
      </c>
      <c r="K7" s="174"/>
      <c r="L7" s="171"/>
      <c r="M7" s="82" t="s">
        <v>199</v>
      </c>
      <c r="O7" s="149"/>
      <c r="P7" s="149"/>
      <c r="Q7" s="149"/>
      <c r="R7" s="149"/>
    </row>
    <row r="8" spans="2:18" ht="15.75" thickBot="1" x14ac:dyDescent="0.3">
      <c r="B8" s="88" t="s">
        <v>331</v>
      </c>
      <c r="C8" s="92">
        <v>1</v>
      </c>
      <c r="D8" s="92"/>
      <c r="E8" s="92" t="s">
        <v>13</v>
      </c>
      <c r="F8" s="92">
        <v>3</v>
      </c>
      <c r="G8" s="92" t="s">
        <v>13</v>
      </c>
      <c r="H8" s="92">
        <v>1</v>
      </c>
      <c r="I8" s="92" t="s">
        <v>13</v>
      </c>
      <c r="J8" s="92" t="s">
        <v>13</v>
      </c>
      <c r="K8" s="174"/>
      <c r="L8" s="171"/>
      <c r="M8" s="95" t="s">
        <v>198</v>
      </c>
      <c r="O8" s="149"/>
      <c r="P8" s="149"/>
      <c r="Q8" s="149"/>
      <c r="R8" s="149"/>
    </row>
    <row r="9" spans="2:18" ht="16.5" thickBot="1" x14ac:dyDescent="0.3">
      <c r="B9" s="93" t="s">
        <v>332</v>
      </c>
      <c r="C9" s="172" t="s">
        <v>13</v>
      </c>
      <c r="D9" s="172"/>
      <c r="E9" s="172"/>
      <c r="F9" s="172" t="s">
        <v>13</v>
      </c>
      <c r="G9" s="172"/>
      <c r="H9" s="172" t="s">
        <v>13</v>
      </c>
      <c r="I9" s="172"/>
      <c r="J9" s="172"/>
      <c r="K9" s="172" t="s">
        <v>13</v>
      </c>
      <c r="L9" s="172"/>
      <c r="M9" s="94">
        <f>SUM(C9:L9)</f>
        <v>0</v>
      </c>
      <c r="O9" s="149"/>
      <c r="P9" s="149"/>
      <c r="Q9" s="149"/>
      <c r="R9" s="149"/>
    </row>
    <row r="12" spans="2:18" x14ac:dyDescent="0.25">
      <c r="M12" s="78" t="s">
        <v>13</v>
      </c>
    </row>
  </sheetData>
  <mergeCells count="14">
    <mergeCell ref="M3:M5"/>
    <mergeCell ref="B2:M2"/>
    <mergeCell ref="C3:L3"/>
    <mergeCell ref="C9:E9"/>
    <mergeCell ref="F9:G9"/>
    <mergeCell ref="H9:J9"/>
    <mergeCell ref="K9:L9"/>
    <mergeCell ref="C4:E4"/>
    <mergeCell ref="F4:G4"/>
    <mergeCell ref="H4:J4"/>
    <mergeCell ref="K4:L4"/>
    <mergeCell ref="B3:B5"/>
    <mergeCell ref="K6:K8"/>
    <mergeCell ref="L6:L8"/>
  </mergeCells>
  <dataValidations count="2">
    <dataValidation type="list" allowBlank="1" showInputMessage="1" showErrorMessage="1" sqref="C9:E9 H9:J9" xr:uid="{00000000-0002-0000-0400-000000000000}">
      <formula1>$O$4:$O$6</formula1>
    </dataValidation>
    <dataValidation type="list" allowBlank="1" showInputMessage="1" showErrorMessage="1" sqref="F9:G9 K9:L9" xr:uid="{00000000-0002-0000-0400-000001000000}">
      <formula1>$P$5:$P$6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E9C3-AFDA-4F70-AED0-CD6055854E40}">
  <dimension ref="B2:T10"/>
  <sheetViews>
    <sheetView showGridLines="0" workbookViewId="0">
      <pane xSplit="2" ySplit="3" topLeftCell="F4" activePane="bottomRight" state="frozen"/>
      <selection pane="topRight" activeCell="C1" sqref="C1"/>
      <selection pane="bottomLeft" activeCell="A5" sqref="A5"/>
      <selection pane="bottomRight" activeCell="R7" sqref="R7"/>
    </sheetView>
  </sheetViews>
  <sheetFormatPr baseColWidth="10" defaultColWidth="11.28515625" defaultRowHeight="15" x14ac:dyDescent="0.25"/>
  <cols>
    <col min="1" max="1" width="3.140625" customWidth="1"/>
    <col min="2" max="2" width="16.140625" customWidth="1"/>
  </cols>
  <sheetData>
    <row r="2" spans="2:20" ht="24.95" customHeight="1" thickBot="1" x14ac:dyDescent="0.3">
      <c r="B2" s="180" t="s">
        <v>105</v>
      </c>
      <c r="C2" s="221"/>
      <c r="D2" s="221"/>
      <c r="E2" s="221"/>
      <c r="F2" s="221"/>
      <c r="G2" s="221"/>
      <c r="H2" s="221"/>
      <c r="I2" s="221"/>
      <c r="J2" s="221"/>
      <c r="K2" s="221"/>
      <c r="L2" s="221"/>
      <c r="M2" s="221"/>
      <c r="N2" s="221"/>
      <c r="O2" s="221"/>
      <c r="P2" s="221"/>
      <c r="Q2" s="221"/>
      <c r="R2" s="180"/>
    </row>
    <row r="3" spans="2:20" ht="147" customHeight="1" x14ac:dyDescent="0.25">
      <c r="B3" s="37"/>
      <c r="C3" s="222" t="s">
        <v>220</v>
      </c>
      <c r="D3" s="223"/>
      <c r="E3" s="223"/>
      <c r="F3" s="224" t="s">
        <v>106</v>
      </c>
      <c r="G3" s="225"/>
      <c r="H3" s="226" t="s">
        <v>107</v>
      </c>
      <c r="I3" s="227"/>
      <c r="J3" s="224" t="s">
        <v>108</v>
      </c>
      <c r="K3" s="225"/>
      <c r="L3" s="224" t="s">
        <v>109</v>
      </c>
      <c r="M3" s="225"/>
      <c r="N3" s="224" t="s">
        <v>110</v>
      </c>
      <c r="O3" s="228"/>
      <c r="P3" s="224" t="s">
        <v>111</v>
      </c>
      <c r="Q3" s="225"/>
      <c r="R3" s="43" t="s">
        <v>221</v>
      </c>
    </row>
    <row r="4" spans="2:20" x14ac:dyDescent="0.25">
      <c r="B4" s="37"/>
      <c r="C4" s="68" t="s">
        <v>172</v>
      </c>
      <c r="D4" s="69" t="s">
        <v>173</v>
      </c>
      <c r="E4" s="44" t="s">
        <v>336</v>
      </c>
      <c r="F4" s="100" t="s">
        <v>337</v>
      </c>
      <c r="G4" s="101" t="s">
        <v>113</v>
      </c>
      <c r="H4" s="100" t="s">
        <v>338</v>
      </c>
      <c r="I4" s="76" t="s">
        <v>113</v>
      </c>
      <c r="J4" s="100" t="s">
        <v>114</v>
      </c>
      <c r="K4" s="101" t="s">
        <v>113</v>
      </c>
      <c r="L4" s="100" t="s">
        <v>337</v>
      </c>
      <c r="M4" s="101" t="s">
        <v>113</v>
      </c>
      <c r="N4" s="102" t="s">
        <v>339</v>
      </c>
      <c r="O4" s="103" t="s">
        <v>340</v>
      </c>
      <c r="P4" s="100" t="s">
        <v>337</v>
      </c>
      <c r="Q4" s="101" t="s">
        <v>113</v>
      </c>
      <c r="R4" s="45"/>
    </row>
    <row r="5" spans="2:20" x14ac:dyDescent="0.25">
      <c r="B5" s="46" t="s">
        <v>333</v>
      </c>
      <c r="C5" s="47" t="s">
        <v>13</v>
      </c>
      <c r="D5" s="48" t="s">
        <v>13</v>
      </c>
      <c r="E5" s="49">
        <v>10</v>
      </c>
      <c r="F5" s="217">
        <v>10</v>
      </c>
      <c r="G5" s="214">
        <v>0</v>
      </c>
      <c r="H5" s="217">
        <v>10</v>
      </c>
      <c r="I5" s="214">
        <v>0</v>
      </c>
      <c r="J5" s="217">
        <v>10</v>
      </c>
      <c r="K5" s="214">
        <v>0</v>
      </c>
      <c r="L5" s="217">
        <v>10</v>
      </c>
      <c r="M5" s="214">
        <v>0</v>
      </c>
      <c r="N5" s="217">
        <v>10</v>
      </c>
      <c r="O5" s="214">
        <v>0</v>
      </c>
      <c r="P5" s="217">
        <v>10</v>
      </c>
      <c r="Q5" s="214">
        <v>0</v>
      </c>
      <c r="R5" s="104" t="s">
        <v>112</v>
      </c>
      <c r="T5" s="149">
        <v>0</v>
      </c>
    </row>
    <row r="6" spans="2:20" x14ac:dyDescent="0.25">
      <c r="B6" s="50" t="s">
        <v>334</v>
      </c>
      <c r="C6" s="51" t="s">
        <v>13</v>
      </c>
      <c r="D6" s="52">
        <v>6</v>
      </c>
      <c r="E6" s="53" t="s">
        <v>13</v>
      </c>
      <c r="F6" s="218"/>
      <c r="G6" s="215"/>
      <c r="H6" s="218"/>
      <c r="I6" s="215"/>
      <c r="J6" s="218"/>
      <c r="K6" s="215"/>
      <c r="L6" s="218"/>
      <c r="M6" s="215"/>
      <c r="N6" s="218"/>
      <c r="O6" s="215"/>
      <c r="P6" s="218"/>
      <c r="Q6" s="215"/>
      <c r="R6" s="105" t="s">
        <v>357</v>
      </c>
      <c r="T6" s="149">
        <v>10</v>
      </c>
    </row>
    <row r="7" spans="2:20" ht="15.75" thickBot="1" x14ac:dyDescent="0.3">
      <c r="B7" s="54" t="s">
        <v>335</v>
      </c>
      <c r="C7" s="55">
        <v>3</v>
      </c>
      <c r="D7" s="56" t="s">
        <v>13</v>
      </c>
      <c r="E7" s="57" t="s">
        <v>13</v>
      </c>
      <c r="F7" s="219"/>
      <c r="G7" s="216"/>
      <c r="H7" s="219"/>
      <c r="I7" s="216"/>
      <c r="J7" s="219"/>
      <c r="K7" s="216"/>
      <c r="L7" s="219"/>
      <c r="M7" s="216"/>
      <c r="N7" s="219"/>
      <c r="O7" s="216"/>
      <c r="P7" s="219"/>
      <c r="Q7" s="216"/>
      <c r="R7" s="106" t="s">
        <v>84</v>
      </c>
    </row>
    <row r="8" spans="2:20" ht="15.75" thickBot="1" x14ac:dyDescent="0.3">
      <c r="B8" s="25"/>
      <c r="C8" s="25"/>
      <c r="D8" s="25"/>
      <c r="E8" s="25" t="s">
        <v>13</v>
      </c>
      <c r="F8" s="25" t="s">
        <v>13</v>
      </c>
      <c r="G8" s="25"/>
      <c r="H8" s="25" t="s">
        <v>13</v>
      </c>
      <c r="I8" s="25"/>
      <c r="J8" s="25" t="s">
        <v>13</v>
      </c>
      <c r="K8" s="25"/>
      <c r="L8" s="25" t="s">
        <v>13</v>
      </c>
      <c r="M8" s="25"/>
      <c r="N8" s="25" t="s">
        <v>13</v>
      </c>
      <c r="O8" s="25"/>
      <c r="P8" s="25" t="s">
        <v>13</v>
      </c>
      <c r="Q8" s="25"/>
    </row>
    <row r="9" spans="2:20" ht="17.25" customHeight="1" thickBot="1" x14ac:dyDescent="0.3">
      <c r="B9" s="96" t="s">
        <v>116</v>
      </c>
      <c r="C9" s="220"/>
      <c r="D9" s="220"/>
      <c r="E9" s="220"/>
      <c r="F9" s="220"/>
      <c r="G9" s="220"/>
      <c r="H9" s="220"/>
      <c r="I9" s="220"/>
      <c r="J9" s="220"/>
      <c r="K9" s="220"/>
      <c r="L9" s="220"/>
      <c r="M9" s="220"/>
      <c r="N9" s="220"/>
      <c r="O9" s="220"/>
      <c r="P9" s="220"/>
      <c r="Q9" s="220"/>
      <c r="R9" s="97">
        <f>SUM(C9:Q9)</f>
        <v>0</v>
      </c>
    </row>
    <row r="10" spans="2:20" x14ac:dyDescent="0.25">
      <c r="B10" s="25"/>
      <c r="C10" s="25"/>
      <c r="D10" s="25"/>
      <c r="E10" s="25"/>
      <c r="F10" s="25"/>
      <c r="G10" s="25"/>
      <c r="H10" s="25"/>
      <c r="I10" s="25"/>
      <c r="J10" s="25"/>
      <c r="K10" s="25"/>
      <c r="L10" s="25"/>
      <c r="M10" s="25"/>
      <c r="N10" s="25"/>
      <c r="O10" s="25"/>
      <c r="P10" s="25"/>
      <c r="Q10" s="25"/>
    </row>
  </sheetData>
  <mergeCells count="27">
    <mergeCell ref="C9:E9"/>
    <mergeCell ref="B2:R2"/>
    <mergeCell ref="C3:E3"/>
    <mergeCell ref="F3:G3"/>
    <mergeCell ref="H3:I3"/>
    <mergeCell ref="J3:K3"/>
    <mergeCell ref="L3:M3"/>
    <mergeCell ref="N3:O3"/>
    <mergeCell ref="P3:Q3"/>
    <mergeCell ref="N9:O9"/>
    <mergeCell ref="P9:Q9"/>
    <mergeCell ref="F9:G9"/>
    <mergeCell ref="H9:I9"/>
    <mergeCell ref="J9:K9"/>
    <mergeCell ref="L9:M9"/>
    <mergeCell ref="F5:F7"/>
    <mergeCell ref="G5:G7"/>
    <mergeCell ref="H5:H7"/>
    <mergeCell ref="I5:I7"/>
    <mergeCell ref="K5:K7"/>
    <mergeCell ref="M5:M7"/>
    <mergeCell ref="O5:O7"/>
    <mergeCell ref="Q5:Q7"/>
    <mergeCell ref="J5:J7"/>
    <mergeCell ref="L5:L7"/>
    <mergeCell ref="N5:N7"/>
    <mergeCell ref="P5:P7"/>
  </mergeCells>
  <dataValidations count="1">
    <dataValidation type="list" allowBlank="1" showInputMessage="1" showErrorMessage="1" sqref="F9:Q9" xr:uid="{00000000-0002-0000-0500-000000000000}">
      <formula1>$T$5:$T$6</formula1>
    </dataValidation>
  </dataValidation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F7F6-DD7A-4627-86F9-803C2EEF5F7B}">
  <dimension ref="B2:U12"/>
  <sheetViews>
    <sheetView showGridLines="0" workbookViewId="0">
      <pane xSplit="2" ySplit="5" topLeftCell="C6" activePane="bottomRight" state="frozen"/>
      <selection pane="topRight" activeCell="C1" sqref="C1"/>
      <selection pane="bottomLeft" activeCell="A6" sqref="A6"/>
      <selection pane="bottomRight" activeCell="M12" sqref="M12:N12"/>
    </sheetView>
  </sheetViews>
  <sheetFormatPr baseColWidth="10" defaultColWidth="11.28515625" defaultRowHeight="15" x14ac:dyDescent="0.25"/>
  <cols>
    <col min="1" max="1" width="1.7109375" customWidth="1"/>
    <col min="2" max="2" width="19.85546875" customWidth="1"/>
    <col min="16" max="16" width="11" customWidth="1"/>
    <col min="18" max="18" width="10.7109375" customWidth="1"/>
    <col min="19" max="19" width="11.7109375" customWidth="1"/>
  </cols>
  <sheetData>
    <row r="2" spans="2:21" ht="24.95" customHeight="1" thickBot="1" x14ac:dyDescent="0.3">
      <c r="B2" s="180" t="s">
        <v>115</v>
      </c>
      <c r="C2" s="221"/>
      <c r="D2" s="221"/>
      <c r="E2" s="221"/>
      <c r="F2" s="221"/>
      <c r="G2" s="221"/>
      <c r="H2" s="221"/>
      <c r="I2" s="221"/>
      <c r="J2" s="221"/>
      <c r="K2" s="221"/>
      <c r="L2" s="221"/>
      <c r="M2" s="221"/>
      <c r="N2" s="221"/>
      <c r="O2" s="221"/>
      <c r="P2" s="221"/>
      <c r="Q2" s="221"/>
      <c r="R2" s="221"/>
      <c r="S2" s="221"/>
    </row>
    <row r="3" spans="2:21" ht="25.5" customHeight="1" x14ac:dyDescent="0.25">
      <c r="B3" s="185"/>
      <c r="C3" s="233" t="s">
        <v>163</v>
      </c>
      <c r="D3" s="234"/>
      <c r="E3" s="239" t="s">
        <v>164</v>
      </c>
      <c r="F3" s="239"/>
      <c r="G3" s="241" t="s">
        <v>176</v>
      </c>
      <c r="H3" s="241"/>
      <c r="I3" s="241" t="s">
        <v>165</v>
      </c>
      <c r="J3" s="241"/>
      <c r="K3" s="241" t="s">
        <v>166</v>
      </c>
      <c r="L3" s="241"/>
      <c r="M3" s="241" t="s">
        <v>167</v>
      </c>
      <c r="N3" s="241"/>
      <c r="O3" s="241" t="s">
        <v>168</v>
      </c>
      <c r="P3" s="241"/>
      <c r="Q3" s="241" t="s">
        <v>169</v>
      </c>
      <c r="R3" s="241"/>
      <c r="S3" s="243" t="s">
        <v>221</v>
      </c>
    </row>
    <row r="4" spans="2:21" ht="35.25" customHeight="1" x14ac:dyDescent="0.25">
      <c r="B4" s="185"/>
      <c r="C4" s="235"/>
      <c r="D4" s="236"/>
      <c r="E4" s="239"/>
      <c r="F4" s="239"/>
      <c r="G4" s="241"/>
      <c r="H4" s="241"/>
      <c r="I4" s="241"/>
      <c r="J4" s="241"/>
      <c r="K4" s="241"/>
      <c r="L4" s="241"/>
      <c r="M4" s="241"/>
      <c r="N4" s="241"/>
      <c r="O4" s="241"/>
      <c r="P4" s="241"/>
      <c r="Q4" s="241"/>
      <c r="R4" s="241"/>
      <c r="S4" s="244"/>
    </row>
    <row r="5" spans="2:21" ht="30" customHeight="1" x14ac:dyDescent="0.25">
      <c r="B5" s="185"/>
      <c r="C5" s="237"/>
      <c r="D5" s="238"/>
      <c r="E5" s="240"/>
      <c r="F5" s="240"/>
      <c r="G5" s="242"/>
      <c r="H5" s="242"/>
      <c r="I5" s="242"/>
      <c r="J5" s="242"/>
      <c r="K5" s="242"/>
      <c r="L5" s="242"/>
      <c r="M5" s="242"/>
      <c r="N5" s="242"/>
      <c r="O5" s="242"/>
      <c r="P5" s="242"/>
      <c r="Q5" s="242"/>
      <c r="R5" s="242"/>
      <c r="S5" s="244"/>
    </row>
    <row r="6" spans="2:21" ht="15.75" thickBot="1" x14ac:dyDescent="0.3">
      <c r="B6" s="37"/>
      <c r="C6" s="30" t="s">
        <v>0</v>
      </c>
      <c r="D6" s="30" t="s">
        <v>345</v>
      </c>
      <c r="E6" s="30" t="s">
        <v>0</v>
      </c>
      <c r="F6" s="30" t="s">
        <v>345</v>
      </c>
      <c r="G6" s="30" t="s">
        <v>0</v>
      </c>
      <c r="H6" s="30" t="s">
        <v>345</v>
      </c>
      <c r="I6" s="30" t="s">
        <v>0</v>
      </c>
      <c r="J6" s="30" t="s">
        <v>345</v>
      </c>
      <c r="K6" s="30" t="s">
        <v>0</v>
      </c>
      <c r="L6" s="30" t="s">
        <v>345</v>
      </c>
      <c r="M6" s="30" t="s">
        <v>0</v>
      </c>
      <c r="N6" s="30" t="s">
        <v>345</v>
      </c>
      <c r="O6" s="30" t="s">
        <v>0</v>
      </c>
      <c r="P6" s="30" t="s">
        <v>345</v>
      </c>
      <c r="Q6" s="30" t="s">
        <v>0</v>
      </c>
      <c r="R6" s="30" t="s">
        <v>345</v>
      </c>
      <c r="S6" s="245"/>
    </row>
    <row r="7" spans="2:21" ht="15.75" thickBot="1" x14ac:dyDescent="0.3">
      <c r="B7" s="46" t="s">
        <v>341</v>
      </c>
      <c r="C7" s="173">
        <v>10</v>
      </c>
      <c r="D7" s="170">
        <v>0</v>
      </c>
      <c r="E7" s="173">
        <v>10</v>
      </c>
      <c r="F7" s="170">
        <v>0</v>
      </c>
      <c r="G7" s="173">
        <v>10</v>
      </c>
      <c r="H7" s="170">
        <v>0</v>
      </c>
      <c r="I7" s="173">
        <v>10</v>
      </c>
      <c r="J7" s="170">
        <v>0</v>
      </c>
      <c r="K7" s="173">
        <v>10</v>
      </c>
      <c r="L7" s="170">
        <v>0</v>
      </c>
      <c r="M7" s="173">
        <v>10</v>
      </c>
      <c r="N7" s="170">
        <v>0</v>
      </c>
      <c r="O7" s="173">
        <v>10</v>
      </c>
      <c r="P7" s="170">
        <v>0</v>
      </c>
      <c r="Q7" s="173">
        <v>10</v>
      </c>
      <c r="R7" s="170">
        <v>0</v>
      </c>
      <c r="S7" s="71" t="s">
        <v>170</v>
      </c>
      <c r="U7" s="149"/>
    </row>
    <row r="8" spans="2:21" x14ac:dyDescent="0.25">
      <c r="B8" s="50" t="s">
        <v>342</v>
      </c>
      <c r="C8" s="174"/>
      <c r="D8" s="171"/>
      <c r="E8" s="174"/>
      <c r="F8" s="171"/>
      <c r="G8" s="174"/>
      <c r="H8" s="171"/>
      <c r="I8" s="174"/>
      <c r="J8" s="171"/>
      <c r="K8" s="174"/>
      <c r="L8" s="171"/>
      <c r="M8" s="174"/>
      <c r="N8" s="171"/>
      <c r="O8" s="174"/>
      <c r="P8" s="171"/>
      <c r="Q8" s="174"/>
      <c r="R8" s="171"/>
      <c r="S8" s="72" t="s">
        <v>67</v>
      </c>
      <c r="U8" s="149">
        <v>0</v>
      </c>
    </row>
    <row r="9" spans="2:21" ht="15.75" thickBot="1" x14ac:dyDescent="0.3">
      <c r="B9" s="54" t="s">
        <v>343</v>
      </c>
      <c r="C9" s="232"/>
      <c r="D9" s="229"/>
      <c r="E9" s="232"/>
      <c r="F9" s="229"/>
      <c r="G9" s="232"/>
      <c r="H9" s="229"/>
      <c r="I9" s="232"/>
      <c r="J9" s="229"/>
      <c r="K9" s="232"/>
      <c r="L9" s="229"/>
      <c r="M9" s="232"/>
      <c r="N9" s="229"/>
      <c r="O9" s="232"/>
      <c r="P9" s="229"/>
      <c r="Q9" s="232"/>
      <c r="R9" s="229"/>
      <c r="S9" s="73" t="s">
        <v>171</v>
      </c>
      <c r="U9" s="149">
        <v>10</v>
      </c>
    </row>
    <row r="10" spans="2:21" ht="15.75" thickBot="1" x14ac:dyDescent="0.3">
      <c r="B10" s="67" t="s">
        <v>344</v>
      </c>
      <c r="C10" s="230">
        <v>0</v>
      </c>
      <c r="D10" s="231"/>
      <c r="E10" s="230">
        <v>0</v>
      </c>
      <c r="F10" s="231"/>
      <c r="G10" s="230">
        <v>0</v>
      </c>
      <c r="H10" s="231"/>
      <c r="I10" s="230">
        <v>0</v>
      </c>
      <c r="J10" s="231"/>
      <c r="K10" s="230">
        <v>0</v>
      </c>
      <c r="L10" s="231"/>
      <c r="M10" s="230">
        <v>0</v>
      </c>
      <c r="N10" s="231"/>
      <c r="O10" s="230">
        <v>0</v>
      </c>
      <c r="P10" s="231"/>
      <c r="Q10" s="230">
        <v>0</v>
      </c>
      <c r="R10" s="231"/>
      <c r="S10" s="74">
        <v>0</v>
      </c>
      <c r="U10" s="149"/>
    </row>
    <row r="11" spans="2:21" ht="15.75" thickBot="1" x14ac:dyDescent="0.3"/>
    <row r="12" spans="2:21" ht="15" customHeight="1" thickBot="1" x14ac:dyDescent="0.3">
      <c r="B12" s="96" t="s">
        <v>116</v>
      </c>
      <c r="C12" s="220"/>
      <c r="D12" s="220"/>
      <c r="E12" s="220"/>
      <c r="F12" s="220"/>
      <c r="G12" s="220"/>
      <c r="H12" s="220"/>
      <c r="I12" s="220"/>
      <c r="J12" s="220"/>
      <c r="K12" s="220"/>
      <c r="L12" s="220"/>
      <c r="M12" s="220"/>
      <c r="N12" s="220"/>
      <c r="O12" s="220"/>
      <c r="P12" s="220"/>
      <c r="Q12" s="220"/>
      <c r="R12" s="220"/>
      <c r="S12" s="98">
        <f>+SUM(C12:R12)</f>
        <v>0</v>
      </c>
    </row>
  </sheetData>
  <mergeCells count="43">
    <mergeCell ref="M12:N12"/>
    <mergeCell ref="O12:P12"/>
    <mergeCell ref="Q12:R12"/>
    <mergeCell ref="C7:C9"/>
    <mergeCell ref="E7:E9"/>
    <mergeCell ref="G7:G9"/>
    <mergeCell ref="I7:I9"/>
    <mergeCell ref="K7:K9"/>
    <mergeCell ref="M7:M9"/>
    <mergeCell ref="C12:D12"/>
    <mergeCell ref="E12:F12"/>
    <mergeCell ref="G12:H12"/>
    <mergeCell ref="I12:J12"/>
    <mergeCell ref="K12:L12"/>
    <mergeCell ref="N7:N9"/>
    <mergeCell ref="P7:P9"/>
    <mergeCell ref="B2:S2"/>
    <mergeCell ref="B3:B5"/>
    <mergeCell ref="C3:D5"/>
    <mergeCell ref="E3:F5"/>
    <mergeCell ref="G3:H5"/>
    <mergeCell ref="I3:J5"/>
    <mergeCell ref="K3:L5"/>
    <mergeCell ref="M3:N5"/>
    <mergeCell ref="O3:P5"/>
    <mergeCell ref="Q3:R5"/>
    <mergeCell ref="S3:S6"/>
    <mergeCell ref="R7:R9"/>
    <mergeCell ref="C10:D10"/>
    <mergeCell ref="E10:F10"/>
    <mergeCell ref="G10:H10"/>
    <mergeCell ref="I10:J10"/>
    <mergeCell ref="K10:L10"/>
    <mergeCell ref="M10:N10"/>
    <mergeCell ref="O10:P10"/>
    <mergeCell ref="Q10:R10"/>
    <mergeCell ref="O7:O9"/>
    <mergeCell ref="Q7:Q9"/>
    <mergeCell ref="D7:D9"/>
    <mergeCell ref="F7:F9"/>
    <mergeCell ref="H7:H9"/>
    <mergeCell ref="J7:J9"/>
    <mergeCell ref="L7:L9"/>
  </mergeCells>
  <dataValidations count="1">
    <dataValidation type="list" allowBlank="1" showInputMessage="1" showErrorMessage="1" sqref="C12:R12" xr:uid="{00000000-0002-0000-0600-000000000000}">
      <formula1>$U$8:$U$9</formula1>
    </dataValidation>
  </dataValidation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D9466-B41B-45BD-860A-B9F60281F700}">
  <dimension ref="B2:AA20"/>
  <sheetViews>
    <sheetView showGridLines="0" workbookViewId="0">
      <selection activeCell="K9" sqref="K9:M9"/>
    </sheetView>
  </sheetViews>
  <sheetFormatPr baseColWidth="10" defaultColWidth="11.28515625" defaultRowHeight="15" x14ac:dyDescent="0.25"/>
  <cols>
    <col min="1" max="1" width="3.140625" customWidth="1"/>
    <col min="2" max="2" width="16.140625" customWidth="1"/>
    <col min="3" max="3" width="12.7109375" customWidth="1"/>
    <col min="4" max="4" width="14.7109375" customWidth="1"/>
    <col min="14" max="14" width="13.140625" customWidth="1"/>
    <col min="15" max="15" width="5.7109375" customWidth="1"/>
    <col min="16" max="16" width="59.140625" customWidth="1"/>
  </cols>
  <sheetData>
    <row r="2" spans="2:27" ht="24.95" customHeight="1" thickBot="1" x14ac:dyDescent="0.3">
      <c r="B2" s="180" t="s">
        <v>222</v>
      </c>
      <c r="C2" s="221"/>
      <c r="D2" s="221"/>
      <c r="E2" s="221"/>
      <c r="F2" s="221"/>
      <c r="G2" s="221"/>
      <c r="H2" s="221"/>
      <c r="I2" s="221"/>
      <c r="J2" s="221"/>
      <c r="K2" s="221"/>
      <c r="L2" s="221"/>
      <c r="M2" s="221"/>
      <c r="N2" s="221"/>
    </row>
    <row r="3" spans="2:27" ht="141.75" customHeight="1" x14ac:dyDescent="0.25">
      <c r="B3" s="37"/>
      <c r="C3" s="226" t="s">
        <v>243</v>
      </c>
      <c r="D3" s="227"/>
      <c r="E3" s="226" t="s">
        <v>223</v>
      </c>
      <c r="F3" s="227"/>
      <c r="G3" s="227"/>
      <c r="H3" s="224" t="s">
        <v>194</v>
      </c>
      <c r="I3" s="228"/>
      <c r="J3" s="225"/>
      <c r="K3" s="224" t="s">
        <v>196</v>
      </c>
      <c r="L3" s="228"/>
      <c r="M3" s="225"/>
      <c r="N3" s="131" t="s">
        <v>221</v>
      </c>
    </row>
    <row r="4" spans="2:27" ht="35.25" customHeight="1" x14ac:dyDescent="0.25">
      <c r="B4" s="37"/>
      <c r="C4" s="100" t="s">
        <v>349</v>
      </c>
      <c r="D4" s="101" t="s">
        <v>113</v>
      </c>
      <c r="E4" s="100" t="s">
        <v>224</v>
      </c>
      <c r="F4" s="75" t="s">
        <v>225</v>
      </c>
      <c r="G4" s="101" t="s">
        <v>226</v>
      </c>
      <c r="H4" s="100" t="s">
        <v>234</v>
      </c>
      <c r="I4" s="75" t="s">
        <v>227</v>
      </c>
      <c r="J4" s="101" t="s">
        <v>228</v>
      </c>
      <c r="K4" s="100" t="s">
        <v>242</v>
      </c>
      <c r="L4" s="75" t="s">
        <v>229</v>
      </c>
      <c r="M4" s="101" t="s">
        <v>230</v>
      </c>
      <c r="N4" s="77"/>
    </row>
    <row r="5" spans="2:27" x14ac:dyDescent="0.25">
      <c r="B5" s="46" t="s">
        <v>346</v>
      </c>
      <c r="C5" s="217">
        <v>60</v>
      </c>
      <c r="D5" s="214">
        <v>0</v>
      </c>
      <c r="E5" s="109" t="s">
        <v>13</v>
      </c>
      <c r="F5" s="81" t="s">
        <v>13</v>
      </c>
      <c r="G5" s="81">
        <v>40</v>
      </c>
      <c r="H5" s="109" t="s">
        <v>13</v>
      </c>
      <c r="I5" s="81" t="s">
        <v>13</v>
      </c>
      <c r="J5" s="81">
        <v>10</v>
      </c>
      <c r="K5" s="109" t="s">
        <v>13</v>
      </c>
      <c r="L5" s="81" t="s">
        <v>13</v>
      </c>
      <c r="M5" s="128">
        <v>10</v>
      </c>
      <c r="N5" s="132" t="s">
        <v>233</v>
      </c>
      <c r="O5" s="246" t="s">
        <v>239</v>
      </c>
      <c r="P5" s="246"/>
    </row>
    <row r="6" spans="2:27" x14ac:dyDescent="0.25">
      <c r="B6" s="50" t="s">
        <v>347</v>
      </c>
      <c r="C6" s="218"/>
      <c r="D6" s="215"/>
      <c r="E6" s="107" t="s">
        <v>13</v>
      </c>
      <c r="F6" s="82">
        <v>20</v>
      </c>
      <c r="G6" s="82" t="s">
        <v>13</v>
      </c>
      <c r="H6" s="107" t="s">
        <v>13</v>
      </c>
      <c r="I6" s="82">
        <v>9</v>
      </c>
      <c r="J6" s="82" t="s">
        <v>13</v>
      </c>
      <c r="K6" s="107" t="s">
        <v>13</v>
      </c>
      <c r="L6" s="82">
        <v>9</v>
      </c>
      <c r="M6" s="129" t="s">
        <v>13</v>
      </c>
      <c r="N6" s="133" t="s">
        <v>232</v>
      </c>
      <c r="O6" s="246" t="s">
        <v>240</v>
      </c>
      <c r="P6" s="246"/>
    </row>
    <row r="7" spans="2:27" ht="15.75" thickBot="1" x14ac:dyDescent="0.3">
      <c r="B7" s="54" t="s">
        <v>348</v>
      </c>
      <c r="C7" s="219"/>
      <c r="D7" s="216"/>
      <c r="E7" s="108">
        <v>10</v>
      </c>
      <c r="F7" s="110" t="s">
        <v>13</v>
      </c>
      <c r="G7" s="110" t="s">
        <v>13</v>
      </c>
      <c r="H7" s="108">
        <v>8</v>
      </c>
      <c r="I7" s="110" t="s">
        <v>13</v>
      </c>
      <c r="J7" s="110" t="s">
        <v>13</v>
      </c>
      <c r="K7" s="108">
        <v>8</v>
      </c>
      <c r="L7" s="110" t="s">
        <v>13</v>
      </c>
      <c r="M7" s="130" t="s">
        <v>13</v>
      </c>
      <c r="N7" s="73" t="s">
        <v>231</v>
      </c>
      <c r="O7" s="246" t="s">
        <v>241</v>
      </c>
      <c r="P7" s="246"/>
    </row>
    <row r="8" spans="2:27" ht="15.75" thickBot="1" x14ac:dyDescent="0.3">
      <c r="B8" s="25"/>
      <c r="C8" s="25"/>
      <c r="D8" s="25" t="s">
        <v>13</v>
      </c>
      <c r="E8" s="25" t="s">
        <v>13</v>
      </c>
      <c r="F8" s="25"/>
      <c r="G8" s="25"/>
      <c r="H8" s="25" t="s">
        <v>13</v>
      </c>
      <c r="I8" s="25"/>
      <c r="J8" s="25"/>
      <c r="K8" s="25" t="s">
        <v>13</v>
      </c>
      <c r="L8" s="25"/>
      <c r="M8" s="25"/>
    </row>
    <row r="9" spans="2:27" ht="22.5" customHeight="1" thickBot="1" x14ac:dyDescent="0.3">
      <c r="B9" s="96" t="s">
        <v>116</v>
      </c>
      <c r="C9" s="220" t="s">
        <v>13</v>
      </c>
      <c r="D9" s="220"/>
      <c r="E9" s="220" t="s">
        <v>13</v>
      </c>
      <c r="F9" s="220"/>
      <c r="G9" s="220"/>
      <c r="H9" s="220" t="s">
        <v>13</v>
      </c>
      <c r="I9" s="220"/>
      <c r="J9" s="220"/>
      <c r="K9" s="220" t="s">
        <v>13</v>
      </c>
      <c r="L9" s="220"/>
      <c r="M9" s="220"/>
      <c r="N9" s="97">
        <f>SUM(C9:M9)</f>
        <v>0</v>
      </c>
    </row>
    <row r="10" spans="2:27" ht="15.75" thickBot="1" x14ac:dyDescent="0.3">
      <c r="B10" s="25"/>
      <c r="C10" s="25"/>
      <c r="D10" s="25"/>
      <c r="E10" s="25"/>
      <c r="F10" s="25"/>
      <c r="G10" s="25"/>
      <c r="H10" s="25"/>
      <c r="I10" s="25"/>
      <c r="J10" s="25"/>
      <c r="K10" s="25"/>
      <c r="L10" s="25"/>
      <c r="M10" s="25"/>
      <c r="P10" s="111" t="s">
        <v>188</v>
      </c>
      <c r="Q10" s="112"/>
      <c r="R10" s="112"/>
      <c r="S10" s="113"/>
      <c r="T10" s="113"/>
      <c r="U10" s="113"/>
      <c r="V10" s="113"/>
      <c r="W10" s="113"/>
      <c r="X10" s="113"/>
      <c r="Y10" s="113"/>
      <c r="Z10" s="113"/>
      <c r="AA10" s="113"/>
    </row>
    <row r="11" spans="2:27" ht="26.25" thickBot="1" x14ac:dyDescent="0.3">
      <c r="C11" s="149">
        <v>60</v>
      </c>
      <c r="D11" s="149"/>
      <c r="E11" s="149"/>
      <c r="F11" s="149">
        <v>10</v>
      </c>
      <c r="G11" s="149"/>
      <c r="H11" s="149">
        <v>8</v>
      </c>
      <c r="N11" s="78" t="s">
        <v>13</v>
      </c>
      <c r="P11" s="113"/>
      <c r="Q11" s="114" t="s">
        <v>189</v>
      </c>
      <c r="R11" s="115" t="s">
        <v>350</v>
      </c>
      <c r="S11" s="113"/>
      <c r="T11" s="113"/>
      <c r="U11" s="113"/>
      <c r="V11" s="113"/>
      <c r="W11" s="113"/>
      <c r="X11" s="113"/>
      <c r="Y11" s="113"/>
      <c r="Z11" s="113"/>
      <c r="AA11" s="113"/>
    </row>
    <row r="12" spans="2:27" ht="104.25" customHeight="1" x14ac:dyDescent="0.25">
      <c r="C12" s="149">
        <v>0</v>
      </c>
      <c r="D12" s="149"/>
      <c r="E12" s="149"/>
      <c r="F12" s="149">
        <v>20</v>
      </c>
      <c r="G12" s="149"/>
      <c r="H12" s="149">
        <v>9</v>
      </c>
      <c r="P12" s="116" t="s">
        <v>235</v>
      </c>
      <c r="Q12" s="117">
        <v>3</v>
      </c>
      <c r="R12" s="118" t="s">
        <v>190</v>
      </c>
      <c r="S12" s="113"/>
      <c r="T12" s="113"/>
      <c r="U12" s="113"/>
      <c r="V12" s="113"/>
      <c r="W12" s="113"/>
      <c r="X12" s="113"/>
      <c r="Y12" s="113"/>
      <c r="Z12" s="113"/>
      <c r="AA12" s="113"/>
    </row>
    <row r="13" spans="2:27" ht="80.25" customHeight="1" x14ac:dyDescent="0.25">
      <c r="C13" s="149"/>
      <c r="D13" s="149"/>
      <c r="E13" s="149"/>
      <c r="F13" s="149">
        <v>40</v>
      </c>
      <c r="G13" s="149"/>
      <c r="H13" s="149">
        <v>10</v>
      </c>
      <c r="P13" s="119" t="s">
        <v>236</v>
      </c>
      <c r="Q13" s="120">
        <v>2</v>
      </c>
      <c r="R13" s="121">
        <v>40</v>
      </c>
      <c r="S13" s="113"/>
      <c r="T13" s="113"/>
      <c r="U13" s="113"/>
      <c r="V13" s="113"/>
      <c r="W13" s="113"/>
      <c r="X13" s="113"/>
      <c r="Y13" s="113"/>
      <c r="Z13" s="113"/>
      <c r="AA13" s="113"/>
    </row>
    <row r="14" spans="2:27" ht="115.5" customHeight="1" thickBot="1" x14ac:dyDescent="0.3">
      <c r="C14" s="149"/>
      <c r="D14" s="149"/>
      <c r="E14" s="149"/>
      <c r="F14" s="149"/>
      <c r="G14" s="149"/>
      <c r="H14" s="149"/>
      <c r="P14" s="122" t="s">
        <v>237</v>
      </c>
      <c r="Q14" s="123">
        <v>1</v>
      </c>
      <c r="R14" s="124" t="s">
        <v>193</v>
      </c>
      <c r="S14" s="113"/>
      <c r="T14" s="113"/>
      <c r="U14" s="113"/>
      <c r="V14" s="113"/>
      <c r="W14" s="113"/>
      <c r="X14" s="113"/>
      <c r="Y14" s="113"/>
      <c r="Z14" s="113"/>
      <c r="AA14" s="113"/>
    </row>
    <row r="15" spans="2:27" ht="25.5" x14ac:dyDescent="0.25">
      <c r="C15" s="149"/>
      <c r="D15" s="149"/>
      <c r="E15" s="149"/>
      <c r="F15" s="149"/>
      <c r="G15" s="149"/>
      <c r="H15" s="149"/>
      <c r="P15" s="125" t="s">
        <v>195</v>
      </c>
      <c r="Q15" s="113"/>
      <c r="R15" s="113"/>
      <c r="S15" s="113"/>
      <c r="T15" s="113"/>
      <c r="U15" s="113"/>
      <c r="V15" s="113"/>
      <c r="W15" s="113"/>
      <c r="X15" s="113"/>
      <c r="Y15" s="113"/>
      <c r="Z15" s="113"/>
      <c r="AA15" s="113"/>
    </row>
    <row r="16" spans="2:27" x14ac:dyDescent="0.25">
      <c r="P16" s="126" t="s">
        <v>191</v>
      </c>
      <c r="Q16" s="113"/>
      <c r="R16" s="113"/>
      <c r="S16" s="113"/>
      <c r="T16" s="113"/>
      <c r="U16" s="113"/>
      <c r="V16" s="113"/>
      <c r="W16" s="113"/>
      <c r="X16" s="113"/>
      <c r="Y16" s="113"/>
      <c r="Z16" s="113"/>
      <c r="AA16" s="113"/>
    </row>
    <row r="17" spans="16:27" ht="38.25" x14ac:dyDescent="0.25">
      <c r="P17" s="127" t="s">
        <v>192</v>
      </c>
      <c r="Q17" s="113"/>
      <c r="R17" s="113"/>
      <c r="S17" s="113"/>
      <c r="T17" s="113"/>
      <c r="U17" s="113"/>
      <c r="V17" s="113"/>
      <c r="W17" s="113"/>
      <c r="X17" s="113"/>
      <c r="Y17" s="113"/>
      <c r="Z17" s="113"/>
      <c r="AA17" s="113"/>
    </row>
    <row r="18" spans="16:27" ht="38.25" x14ac:dyDescent="0.25">
      <c r="P18" s="127" t="s">
        <v>238</v>
      </c>
      <c r="Q18" s="113"/>
      <c r="R18" s="113"/>
      <c r="S18" s="113"/>
      <c r="T18" s="113"/>
      <c r="U18" s="113"/>
      <c r="V18" s="113"/>
      <c r="W18" s="113"/>
      <c r="X18" s="113"/>
      <c r="Y18" s="113"/>
      <c r="Z18" s="113"/>
      <c r="AA18" s="113"/>
    </row>
    <row r="19" spans="16:27" x14ac:dyDescent="0.25">
      <c r="P19" s="113"/>
      <c r="Q19" s="113"/>
      <c r="R19" s="113"/>
      <c r="S19" s="113"/>
      <c r="T19" s="113"/>
      <c r="U19" s="113"/>
      <c r="V19" s="113"/>
      <c r="W19" s="113"/>
      <c r="X19" s="113"/>
      <c r="Y19" s="113"/>
      <c r="Z19" s="113"/>
      <c r="AA19" s="113"/>
    </row>
    <row r="20" spans="16:27" x14ac:dyDescent="0.25">
      <c r="P20" s="113"/>
      <c r="Q20" s="113"/>
      <c r="R20" s="113"/>
      <c r="S20" s="113"/>
      <c r="T20" s="113"/>
      <c r="U20" s="113"/>
      <c r="V20" s="113"/>
      <c r="W20" s="113"/>
      <c r="X20" s="113"/>
      <c r="Y20" s="113"/>
      <c r="Z20" s="113"/>
      <c r="AA20" s="113"/>
    </row>
  </sheetData>
  <mergeCells count="14">
    <mergeCell ref="B2:N2"/>
    <mergeCell ref="C3:D3"/>
    <mergeCell ref="E3:G3"/>
    <mergeCell ref="H3:J3"/>
    <mergeCell ref="K3:M3"/>
    <mergeCell ref="O5:P5"/>
    <mergeCell ref="O6:P6"/>
    <mergeCell ref="O7:P7"/>
    <mergeCell ref="C9:D9"/>
    <mergeCell ref="E9:G9"/>
    <mergeCell ref="H9:J9"/>
    <mergeCell ref="K9:M9"/>
    <mergeCell ref="C5:C7"/>
    <mergeCell ref="D5:D7"/>
  </mergeCells>
  <dataValidations count="3">
    <dataValidation type="list" allowBlank="1" showInputMessage="1" showErrorMessage="1" sqref="C9:D9" xr:uid="{00000000-0002-0000-0700-000000000000}">
      <formula1>$C$11:$C$12</formula1>
    </dataValidation>
    <dataValidation type="list" allowBlank="1" showInputMessage="1" showErrorMessage="1" sqref="E9:G9" xr:uid="{00000000-0002-0000-0700-000001000000}">
      <formula1>$F$11:$F$13</formula1>
    </dataValidation>
    <dataValidation type="list" allowBlank="1" showInputMessage="1" showErrorMessage="1" sqref="H9:M9" xr:uid="{00000000-0002-0000-0700-000002000000}">
      <formula1>$H$11:$H$13</formula1>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F8CD-40BD-4610-A873-6469F55671AC}">
  <dimension ref="B2:R14"/>
  <sheetViews>
    <sheetView showGridLines="0" workbookViewId="0">
      <selection activeCell="Q17" sqref="Q17"/>
    </sheetView>
  </sheetViews>
  <sheetFormatPr baseColWidth="10" defaultColWidth="11.28515625" defaultRowHeight="15" x14ac:dyDescent="0.25"/>
  <cols>
    <col min="1" max="1" width="2.28515625" customWidth="1"/>
    <col min="2" max="2" width="39.140625" bestFit="1" customWidth="1"/>
    <col min="3" max="3" width="7.85546875" bestFit="1" customWidth="1"/>
    <col min="4" max="4" width="1.7109375" customWidth="1"/>
    <col min="5" max="5" width="17.7109375" bestFit="1" customWidth="1"/>
    <col min="6" max="6" width="7.85546875" bestFit="1" customWidth="1"/>
    <col min="7" max="7" width="1.85546875" customWidth="1"/>
    <col min="8" max="8" width="23.140625" customWidth="1"/>
    <col min="9" max="9" width="7.85546875" bestFit="1" customWidth="1"/>
    <col min="10" max="10" width="1.85546875" customWidth="1"/>
    <col min="11" max="11" width="19.85546875" customWidth="1"/>
    <col min="12" max="12" width="7.85546875" bestFit="1" customWidth="1"/>
    <col min="13" max="13" width="2.140625" customWidth="1"/>
    <col min="14" max="14" width="15.140625" customWidth="1"/>
    <col min="15" max="15" width="12.7109375" customWidth="1"/>
    <col min="16" max="16" width="1.7109375" customWidth="1"/>
    <col min="17" max="17" width="14.140625" customWidth="1"/>
    <col min="18" max="18" width="11.7109375" customWidth="1"/>
    <col min="19" max="19" width="3" customWidth="1"/>
  </cols>
  <sheetData>
    <row r="2" spans="2:18" ht="48" customHeight="1" x14ac:dyDescent="0.25">
      <c r="B2" s="141" t="s">
        <v>14</v>
      </c>
      <c r="C2" s="142" t="s">
        <v>353</v>
      </c>
      <c r="D2" s="13"/>
      <c r="E2" s="141" t="s">
        <v>5</v>
      </c>
      <c r="F2" s="142" t="s">
        <v>353</v>
      </c>
      <c r="G2" s="13"/>
      <c r="H2" s="141" t="s">
        <v>200</v>
      </c>
      <c r="I2" s="142" t="s">
        <v>353</v>
      </c>
      <c r="J2" s="13"/>
      <c r="K2" s="141" t="s">
        <v>18</v>
      </c>
      <c r="L2" s="142" t="s">
        <v>353</v>
      </c>
      <c r="M2" s="11"/>
      <c r="N2" s="141" t="s">
        <v>20</v>
      </c>
      <c r="O2" s="142" t="s">
        <v>353</v>
      </c>
      <c r="Q2" s="141" t="s">
        <v>10</v>
      </c>
      <c r="R2" s="142" t="s">
        <v>353</v>
      </c>
    </row>
    <row r="3" spans="2:18" x14ac:dyDescent="0.25">
      <c r="B3" s="143" t="s">
        <v>351</v>
      </c>
      <c r="C3" s="143"/>
      <c r="D3" s="23"/>
      <c r="E3" s="143" t="s">
        <v>351</v>
      </c>
      <c r="F3" s="143"/>
      <c r="G3" s="23"/>
      <c r="H3" s="143" t="s">
        <v>351</v>
      </c>
      <c r="I3" s="143"/>
      <c r="J3" s="23"/>
      <c r="K3" s="143" t="s">
        <v>351</v>
      </c>
      <c r="L3" s="143"/>
      <c r="M3" s="23"/>
      <c r="N3" s="143" t="s">
        <v>351</v>
      </c>
      <c r="O3" s="143"/>
      <c r="P3" s="23"/>
      <c r="Q3" s="143" t="s">
        <v>351</v>
      </c>
      <c r="R3" s="58"/>
    </row>
    <row r="4" spans="2:18" ht="45" x14ac:dyDescent="0.25">
      <c r="B4" s="4" t="s">
        <v>21</v>
      </c>
      <c r="C4" s="9">
        <v>15</v>
      </c>
      <c r="D4" s="26"/>
      <c r="E4" s="144" t="s">
        <v>16</v>
      </c>
      <c r="F4" s="145">
        <v>8</v>
      </c>
      <c r="G4" s="26"/>
      <c r="H4" s="146" t="s">
        <v>160</v>
      </c>
      <c r="I4" s="145">
        <v>10</v>
      </c>
      <c r="J4" s="26"/>
      <c r="K4" s="144" t="s">
        <v>201</v>
      </c>
      <c r="L4" s="145">
        <v>10</v>
      </c>
      <c r="M4" s="26"/>
      <c r="N4" s="144" t="s">
        <v>354</v>
      </c>
      <c r="O4" s="145">
        <v>2</v>
      </c>
      <c r="P4" s="26"/>
      <c r="Q4" s="144" t="s">
        <v>354</v>
      </c>
      <c r="R4" s="145">
        <v>2</v>
      </c>
    </row>
    <row r="5" spans="2:18" ht="30" x14ac:dyDescent="0.25">
      <c r="B5" s="4" t="s">
        <v>175</v>
      </c>
      <c r="C5" s="9">
        <v>9</v>
      </c>
      <c r="E5" s="58" t="s">
        <v>34</v>
      </c>
      <c r="F5" s="145">
        <v>5</v>
      </c>
      <c r="H5" s="147" t="s">
        <v>161</v>
      </c>
      <c r="I5" s="145">
        <v>6</v>
      </c>
      <c r="K5" s="58" t="s">
        <v>202</v>
      </c>
      <c r="L5" s="145">
        <v>6</v>
      </c>
      <c r="N5" s="58" t="s">
        <v>355</v>
      </c>
      <c r="O5" s="145">
        <v>0</v>
      </c>
      <c r="Q5" s="58" t="s">
        <v>355</v>
      </c>
      <c r="R5" s="145">
        <v>0</v>
      </c>
    </row>
    <row r="6" spans="2:18" ht="30" x14ac:dyDescent="0.25">
      <c r="B6" s="4" t="s">
        <v>174</v>
      </c>
      <c r="C6" s="9">
        <v>6</v>
      </c>
      <c r="E6" s="58" t="s">
        <v>15</v>
      </c>
      <c r="F6" s="145">
        <v>2</v>
      </c>
      <c r="H6" s="147" t="s">
        <v>162</v>
      </c>
      <c r="I6" s="145">
        <v>2</v>
      </c>
      <c r="K6" s="58" t="s">
        <v>203</v>
      </c>
      <c r="L6" s="145">
        <v>2</v>
      </c>
      <c r="O6" s="25"/>
      <c r="R6" s="25"/>
    </row>
    <row r="7" spans="2:18" ht="24" customHeight="1" x14ac:dyDescent="0.25">
      <c r="B7" s="4" t="s">
        <v>33</v>
      </c>
      <c r="C7" s="9">
        <v>3</v>
      </c>
    </row>
    <row r="9" spans="2:18" ht="34.5" customHeight="1" x14ac:dyDescent="0.25">
      <c r="B9" s="142" t="s">
        <v>38</v>
      </c>
      <c r="C9" s="142" t="s">
        <v>353</v>
      </c>
      <c r="E9" s="141" t="s">
        <v>42</v>
      </c>
      <c r="F9" s="142" t="s">
        <v>353</v>
      </c>
      <c r="H9" s="142" t="s">
        <v>43</v>
      </c>
      <c r="I9" s="142" t="s">
        <v>353</v>
      </c>
      <c r="K9" s="142" t="s">
        <v>154</v>
      </c>
      <c r="L9" s="142" t="s">
        <v>353</v>
      </c>
      <c r="N9" s="141" t="s">
        <v>156</v>
      </c>
      <c r="O9" s="142" t="s">
        <v>353</v>
      </c>
      <c r="P9" s="148"/>
      <c r="Q9" s="141" t="s">
        <v>159</v>
      </c>
      <c r="R9" s="142" t="s">
        <v>19</v>
      </c>
    </row>
    <row r="10" spans="2:18" x14ac:dyDescent="0.25">
      <c r="B10" s="143" t="s">
        <v>351</v>
      </c>
      <c r="C10" s="58"/>
      <c r="E10" s="143" t="s">
        <v>351</v>
      </c>
      <c r="F10" s="58"/>
      <c r="H10" s="143" t="s">
        <v>351</v>
      </c>
      <c r="I10" s="58"/>
      <c r="K10" s="143" t="s">
        <v>351</v>
      </c>
      <c r="L10" s="58"/>
      <c r="N10" s="58" t="s">
        <v>50</v>
      </c>
      <c r="O10" s="58" t="s">
        <v>157</v>
      </c>
      <c r="P10" s="148"/>
      <c r="Q10" s="143" t="s">
        <v>17</v>
      </c>
      <c r="R10" s="58"/>
    </row>
    <row r="11" spans="2:18" x14ac:dyDescent="0.25">
      <c r="B11" s="58" t="s">
        <v>50</v>
      </c>
      <c r="C11" s="145">
        <v>11</v>
      </c>
      <c r="E11" s="58" t="s">
        <v>50</v>
      </c>
      <c r="F11" s="145">
        <v>11</v>
      </c>
      <c r="H11" s="58" t="s">
        <v>50</v>
      </c>
      <c r="I11" s="145">
        <v>11</v>
      </c>
      <c r="K11" s="58" t="s">
        <v>39</v>
      </c>
      <c r="L11" s="145">
        <v>20</v>
      </c>
      <c r="N11" s="58" t="s">
        <v>52</v>
      </c>
      <c r="O11" s="58" t="s">
        <v>158</v>
      </c>
      <c r="P11" s="148"/>
      <c r="Q11" s="144" t="s">
        <v>0</v>
      </c>
      <c r="R11" s="145">
        <v>2</v>
      </c>
    </row>
    <row r="12" spans="2:18" x14ac:dyDescent="0.25">
      <c r="B12" s="58" t="s">
        <v>52</v>
      </c>
      <c r="C12" s="145">
        <v>7</v>
      </c>
      <c r="E12" s="58" t="s">
        <v>52</v>
      </c>
      <c r="F12" s="145">
        <v>7</v>
      </c>
      <c r="H12" s="58" t="s">
        <v>52</v>
      </c>
      <c r="I12" s="145">
        <v>7</v>
      </c>
      <c r="K12" s="58" t="s">
        <v>40</v>
      </c>
      <c r="L12" s="145">
        <v>12</v>
      </c>
      <c r="N12" s="58" t="s">
        <v>54</v>
      </c>
      <c r="O12" s="58" t="s">
        <v>155</v>
      </c>
      <c r="P12" s="148"/>
      <c r="Q12" s="58" t="s">
        <v>1</v>
      </c>
      <c r="R12" s="145">
        <v>0</v>
      </c>
    </row>
    <row r="13" spans="2:18" x14ac:dyDescent="0.25">
      <c r="B13" s="58" t="s">
        <v>54</v>
      </c>
      <c r="C13" s="145">
        <v>2</v>
      </c>
      <c r="E13" s="58" t="s">
        <v>54</v>
      </c>
      <c r="F13" s="145">
        <v>2</v>
      </c>
      <c r="H13" s="58" t="s">
        <v>54</v>
      </c>
      <c r="I13" s="145">
        <v>2</v>
      </c>
      <c r="K13" s="58" t="s">
        <v>41</v>
      </c>
      <c r="L13" s="145">
        <v>4</v>
      </c>
    </row>
    <row r="14" spans="2:18" x14ac:dyDescent="0.25">
      <c r="B14" s="58" t="s">
        <v>352</v>
      </c>
      <c r="C14" s="145">
        <v>1</v>
      </c>
      <c r="E14" s="58" t="s">
        <v>44</v>
      </c>
      <c r="F14" s="145">
        <v>1</v>
      </c>
      <c r="K14" t="s">
        <v>13</v>
      </c>
      <c r="L14" s="11" t="s">
        <v>13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Instructivo</vt:lpstr>
      <vt:lpstr>Matriz de Complejidad</vt:lpstr>
      <vt:lpstr>1. Técnica</vt:lpstr>
      <vt:lpstr>2. Administrativo</vt:lpstr>
      <vt:lpstr>3. Técnica GIC</vt:lpstr>
      <vt:lpstr>4. Social</vt:lpstr>
      <vt:lpstr>5. Ambiental</vt:lpstr>
      <vt:lpstr>6. SST</vt:lpstr>
      <vt:lpstr>Tablas</vt:lpstr>
      <vt:lpstr>'Matriz de Complejidad'!Área_de_impresión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Robyn Jany Rodríguez</dc:creator>
  <cp:keywords/>
  <dc:description/>
  <cp:lastModifiedBy>Claudia Castillo Serna</cp:lastModifiedBy>
  <cp:lastPrinted>2019-11-06T15:55:06Z</cp:lastPrinted>
  <dcterms:created xsi:type="dcterms:W3CDTF">2019-04-01T20:24:34Z</dcterms:created>
  <dcterms:modified xsi:type="dcterms:W3CDTF">2022-11-28T22:25:05Z</dcterms:modified>
  <cp:category/>
</cp:coreProperties>
</file>